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G:\Virginia\"/>
    </mc:Choice>
  </mc:AlternateContent>
  <bookViews>
    <workbookView xWindow="0" yWindow="0" windowWidth="20490" windowHeight="7980" tabRatio="833"/>
  </bookViews>
  <sheets>
    <sheet name="Briar Woods" sheetId="1" r:id="rId1"/>
    <sheet name="Yearly" sheetId="2" r:id="rId2"/>
    <sheet name="playoffs" sheetId="43" r:id="rId3"/>
    <sheet name="Broad Run" sheetId="3" r:id="rId4"/>
    <sheet name="Brooke Point" sheetId="4" r:id="rId5"/>
    <sheet name="Chantilly" sheetId="5" r:id="rId6"/>
    <sheet name="Christiansburg" sheetId="6" r:id="rId7"/>
    <sheet name="Colonial Forge" sheetId="7" r:id="rId8"/>
    <sheet name="Cosby" sheetId="8" r:id="rId9"/>
    <sheet name="Courtland" sheetId="9" r:id="rId10"/>
    <sheet name="Dominion" sheetId="10" r:id="rId11"/>
    <sheet name="Freedom S Riding" sheetId="11" r:id="rId12"/>
    <sheet name="Grafton" sheetId="12" r:id="rId13"/>
    <sheet name="Handley" sheetId="13" r:id="rId14"/>
    <sheet name="Harrisonburg" sheetId="14" r:id="rId15"/>
    <sheet name="Hedgesville" sheetId="15" r:id="rId16"/>
    <sheet name="Heritage Leesburg" sheetId="16" r:id="rId17"/>
    <sheet name="Heritage Lynchburg" sheetId="17" r:id="rId18"/>
    <sheet name="L C Bird" sheetId="18" r:id="rId19"/>
    <sheet name="Liberty Bealeton" sheetId="19" r:id="rId20"/>
    <sheet name="Loudoun County" sheetId="20" r:id="rId21"/>
    <sheet name="Loudoun Valley" sheetId="21" r:id="rId22"/>
    <sheet name="Manassas Park" sheetId="22" r:id="rId23"/>
    <sheet name="Martinsburg" sheetId="23" r:id="rId24"/>
    <sheet name="Millbrook" sheetId="24" r:id="rId25"/>
    <sheet name="Monticello" sheetId="25" r:id="rId26"/>
    <sheet name="Mountain View" sheetId="26" r:id="rId27"/>
    <sheet name="N Stafford" sheetId="27" r:id="rId28"/>
    <sheet name="Orange County" sheetId="28" r:id="rId29"/>
    <sheet name="Park View Sterling" sheetId="29" r:id="rId30"/>
    <sheet name="Patriot" sheetId="30" r:id="rId31"/>
    <sheet name="Perry St DC" sheetId="31" r:id="rId32"/>
    <sheet name="Potomac Falls" sheetId="32" r:id="rId33"/>
    <sheet name="Potomac School" sheetId="33" r:id="rId34"/>
    <sheet name="Powhatan" sheetId="34" r:id="rId35"/>
    <sheet name="R E Lee Springfield" sheetId="35" r:id="rId36"/>
    <sheet name="South County" sheetId="36" r:id="rId37"/>
    <sheet name="South Lakes" sheetId="37" r:id="rId38"/>
    <sheet name="Stone Bridge" sheetId="38" r:id="rId39"/>
    <sheet name="Tuscarora" sheetId="39" r:id="rId40"/>
    <sheet name="West Potomac" sheetId="40" r:id="rId41"/>
    <sheet name="Westfield" sheetId="41" r:id="rId42"/>
    <sheet name="Woodgrove" sheetId="42" r:id="rId4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3" l="1"/>
  <c r="D30" i="43"/>
  <c r="F30" i="43" s="1"/>
  <c r="I29" i="43"/>
  <c r="H29" i="43"/>
  <c r="E29" i="43"/>
  <c r="D29" i="43"/>
  <c r="G28" i="43"/>
  <c r="G29" i="43" s="1"/>
  <c r="F28" i="43"/>
  <c r="J29" i="43" l="1"/>
  <c r="H12" i="2"/>
  <c r="G12" i="2"/>
  <c r="D12" i="2"/>
  <c r="E12" i="2"/>
  <c r="C12" i="2"/>
  <c r="E6" i="38" l="1"/>
  <c r="D6" i="38"/>
  <c r="E5" i="38"/>
  <c r="H5" i="38"/>
  <c r="I5" i="38"/>
  <c r="D5" i="38"/>
  <c r="E6" i="5" l="1"/>
  <c r="D6" i="5"/>
  <c r="E5" i="5"/>
  <c r="H5" i="5"/>
  <c r="I5" i="5"/>
  <c r="D5" i="5"/>
  <c r="E6" i="41" l="1"/>
  <c r="D6" i="41"/>
  <c r="E5" i="41"/>
  <c r="H5" i="41"/>
  <c r="I5" i="41"/>
  <c r="D5" i="41"/>
  <c r="E6" i="35" l="1"/>
  <c r="D6" i="35"/>
  <c r="E5" i="35"/>
  <c r="H5" i="35"/>
  <c r="I5" i="35"/>
  <c r="D5" i="35"/>
  <c r="E6" i="37" l="1"/>
  <c r="D6" i="37"/>
  <c r="E5" i="37"/>
  <c r="H5" i="37"/>
  <c r="I5" i="37"/>
  <c r="D5" i="37"/>
  <c r="E6" i="36" l="1"/>
  <c r="D6" i="36"/>
  <c r="E5" i="36"/>
  <c r="H5" i="36"/>
  <c r="I5" i="36"/>
  <c r="D5" i="36"/>
  <c r="L12" i="2" l="1"/>
  <c r="B12" i="2"/>
  <c r="I12" i="2" s="1"/>
  <c r="F12" i="2"/>
  <c r="E8" i="42"/>
  <c r="D8" i="42"/>
  <c r="I7" i="42"/>
  <c r="H7" i="42"/>
  <c r="G7" i="42"/>
  <c r="E7" i="42"/>
  <c r="D7" i="42"/>
  <c r="G6" i="42"/>
  <c r="F6" i="42"/>
  <c r="G4" i="41"/>
  <c r="G5" i="41" s="1"/>
  <c r="F4" i="41"/>
  <c r="E5" i="40"/>
  <c r="D5" i="40"/>
  <c r="F5" i="40" s="1"/>
  <c r="I4" i="40"/>
  <c r="H4" i="40"/>
  <c r="G4" i="40"/>
  <c r="E4" i="40"/>
  <c r="D4" i="40"/>
  <c r="G3" i="40"/>
  <c r="F3" i="40"/>
  <c r="E10" i="39"/>
  <c r="D10" i="39"/>
  <c r="I9" i="39"/>
  <c r="H9" i="39"/>
  <c r="G9" i="39"/>
  <c r="E9" i="39"/>
  <c r="D9" i="39"/>
  <c r="G8" i="39"/>
  <c r="F8" i="39"/>
  <c r="F6" i="38"/>
  <c r="G4" i="38"/>
  <c r="G5" i="38" s="1"/>
  <c r="J5" i="38" s="1"/>
  <c r="F4" i="38"/>
  <c r="G4" i="37"/>
  <c r="G5" i="37" s="1"/>
  <c r="J5" i="37" s="1"/>
  <c r="F4" i="37"/>
  <c r="G4" i="36"/>
  <c r="F4" i="36"/>
  <c r="F5" i="36" s="1"/>
  <c r="F6" i="35"/>
  <c r="G4" i="35"/>
  <c r="G5" i="35" s="1"/>
  <c r="F4" i="35"/>
  <c r="E6" i="34"/>
  <c r="D6" i="34"/>
  <c r="I5" i="34"/>
  <c r="H5" i="34"/>
  <c r="G5" i="34"/>
  <c r="E5" i="34"/>
  <c r="D5" i="34"/>
  <c r="G4" i="34"/>
  <c r="F4" i="34"/>
  <c r="E5" i="33"/>
  <c r="D5" i="33"/>
  <c r="I4" i="33"/>
  <c r="H4" i="33"/>
  <c r="G4" i="33"/>
  <c r="E4" i="33"/>
  <c r="D4" i="33"/>
  <c r="G3" i="33"/>
  <c r="F3" i="33"/>
  <c r="E14" i="32"/>
  <c r="D14" i="32"/>
  <c r="I13" i="32"/>
  <c r="H13" i="32"/>
  <c r="G13" i="32"/>
  <c r="E13" i="32"/>
  <c r="D13" i="32"/>
  <c r="G12" i="32"/>
  <c r="F12" i="32"/>
  <c r="E5" i="31"/>
  <c r="D5" i="31"/>
  <c r="I4" i="31"/>
  <c r="H4" i="31"/>
  <c r="G4" i="31"/>
  <c r="E4" i="31"/>
  <c r="D4" i="31"/>
  <c r="G3" i="31"/>
  <c r="F3" i="31"/>
  <c r="E5" i="30"/>
  <c r="D5" i="30"/>
  <c r="I4" i="30"/>
  <c r="H4" i="30"/>
  <c r="G4" i="30"/>
  <c r="J4" i="30" s="1"/>
  <c r="E4" i="30"/>
  <c r="D4" i="30"/>
  <c r="G3" i="30"/>
  <c r="F3" i="30"/>
  <c r="E14" i="29"/>
  <c r="D14" i="29"/>
  <c r="I13" i="29"/>
  <c r="H13" i="29"/>
  <c r="G13" i="29"/>
  <c r="E13" i="29"/>
  <c r="D13" i="29"/>
  <c r="G12" i="29"/>
  <c r="F12" i="29"/>
  <c r="E5" i="28"/>
  <c r="D5" i="28"/>
  <c r="I4" i="28"/>
  <c r="H4" i="28"/>
  <c r="G4" i="28"/>
  <c r="E4" i="28"/>
  <c r="D4" i="28"/>
  <c r="G3" i="28"/>
  <c r="F3" i="28"/>
  <c r="E7" i="27"/>
  <c r="D7" i="27"/>
  <c r="F7" i="27" s="1"/>
  <c r="I6" i="27"/>
  <c r="H6" i="27"/>
  <c r="G6" i="27"/>
  <c r="E6" i="27"/>
  <c r="D6" i="27"/>
  <c r="G5" i="27"/>
  <c r="F5" i="27"/>
  <c r="E6" i="26"/>
  <c r="D6" i="26"/>
  <c r="I5" i="26"/>
  <c r="H5" i="26"/>
  <c r="G5" i="26"/>
  <c r="E5" i="26"/>
  <c r="D5" i="26"/>
  <c r="G4" i="26"/>
  <c r="F4" i="26"/>
  <c r="E5" i="25"/>
  <c r="D5" i="25"/>
  <c r="I4" i="25"/>
  <c r="H4" i="25"/>
  <c r="G4" i="25"/>
  <c r="E4" i="25"/>
  <c r="D4" i="25"/>
  <c r="G3" i="25"/>
  <c r="F3" i="25"/>
  <c r="E9" i="24"/>
  <c r="D9" i="24"/>
  <c r="I8" i="24"/>
  <c r="H8" i="24"/>
  <c r="G8" i="24"/>
  <c r="E8" i="24"/>
  <c r="D8" i="24"/>
  <c r="G7" i="24"/>
  <c r="F7" i="24"/>
  <c r="E6" i="23"/>
  <c r="D6" i="23"/>
  <c r="I5" i="23"/>
  <c r="H5" i="23"/>
  <c r="G5" i="23"/>
  <c r="E5" i="23"/>
  <c r="D5" i="23"/>
  <c r="G4" i="23"/>
  <c r="F4" i="23"/>
  <c r="E7" i="22"/>
  <c r="D7" i="22"/>
  <c r="I6" i="22"/>
  <c r="H6" i="22"/>
  <c r="G6" i="22"/>
  <c r="E6" i="22"/>
  <c r="D6" i="22"/>
  <c r="G5" i="22"/>
  <c r="F5" i="22"/>
  <c r="E6" i="21"/>
  <c r="D6" i="21"/>
  <c r="I5" i="21"/>
  <c r="H5" i="21"/>
  <c r="G5" i="21"/>
  <c r="E5" i="21"/>
  <c r="D5" i="21"/>
  <c r="G4" i="21"/>
  <c r="F4" i="21"/>
  <c r="E15" i="20"/>
  <c r="D15" i="20"/>
  <c r="I14" i="20"/>
  <c r="H14" i="20"/>
  <c r="G14" i="20"/>
  <c r="E14" i="20"/>
  <c r="D14" i="20"/>
  <c r="G13" i="20"/>
  <c r="F13" i="20"/>
  <c r="E8" i="19"/>
  <c r="D8" i="19"/>
  <c r="I7" i="19"/>
  <c r="H7" i="19"/>
  <c r="G7" i="19"/>
  <c r="E7" i="19"/>
  <c r="D7" i="19"/>
  <c r="G6" i="19"/>
  <c r="F6" i="19"/>
  <c r="E5" i="18"/>
  <c r="D5" i="18"/>
  <c r="I4" i="18"/>
  <c r="H4" i="18"/>
  <c r="G4" i="18"/>
  <c r="E4" i="18"/>
  <c r="D4" i="18"/>
  <c r="G3" i="18"/>
  <c r="F3" i="18"/>
  <c r="E5" i="17"/>
  <c r="D5" i="17"/>
  <c r="I4" i="17"/>
  <c r="H4" i="17"/>
  <c r="G4" i="17"/>
  <c r="E4" i="17"/>
  <c r="D4" i="17"/>
  <c r="G3" i="17"/>
  <c r="F3" i="17"/>
  <c r="E9" i="16"/>
  <c r="D9" i="16"/>
  <c r="I8" i="16"/>
  <c r="H8" i="16"/>
  <c r="G8" i="16"/>
  <c r="E8" i="16"/>
  <c r="D8" i="16"/>
  <c r="G7" i="16"/>
  <c r="F7" i="16"/>
  <c r="E7" i="15"/>
  <c r="D7" i="15"/>
  <c r="F7" i="15" s="1"/>
  <c r="I6" i="15"/>
  <c r="H6" i="15"/>
  <c r="G6" i="15"/>
  <c r="E6" i="15"/>
  <c r="D6" i="15"/>
  <c r="G5" i="15"/>
  <c r="F5" i="15"/>
  <c r="E5" i="14"/>
  <c r="D5" i="14"/>
  <c r="I4" i="14"/>
  <c r="H4" i="14"/>
  <c r="G4" i="14"/>
  <c r="E4" i="14"/>
  <c r="D4" i="14"/>
  <c r="G3" i="14"/>
  <c r="F3" i="14"/>
  <c r="E6" i="13"/>
  <c r="D6" i="13"/>
  <c r="I5" i="13"/>
  <c r="H5" i="13"/>
  <c r="G5" i="13"/>
  <c r="E5" i="13"/>
  <c r="D5" i="13"/>
  <c r="G4" i="13"/>
  <c r="F4" i="13"/>
  <c r="E5" i="12"/>
  <c r="D5" i="12"/>
  <c r="I4" i="12"/>
  <c r="H4" i="12"/>
  <c r="G4" i="12"/>
  <c r="E4" i="12"/>
  <c r="D4" i="12"/>
  <c r="G3" i="12"/>
  <c r="F3" i="12"/>
  <c r="E13" i="11"/>
  <c r="D13" i="11"/>
  <c r="F13" i="11" s="1"/>
  <c r="I12" i="11"/>
  <c r="H12" i="11"/>
  <c r="G12" i="11"/>
  <c r="E12" i="11"/>
  <c r="D12" i="11"/>
  <c r="G11" i="11"/>
  <c r="F11" i="11"/>
  <c r="E10" i="10"/>
  <c r="D10" i="10"/>
  <c r="I9" i="10"/>
  <c r="H9" i="10"/>
  <c r="G9" i="10"/>
  <c r="E9" i="10"/>
  <c r="D9" i="10"/>
  <c r="G8" i="10"/>
  <c r="F8" i="10"/>
  <c r="E6" i="9"/>
  <c r="D6" i="9"/>
  <c r="I5" i="9"/>
  <c r="H5" i="9"/>
  <c r="G5" i="9"/>
  <c r="E5" i="9"/>
  <c r="D5" i="9"/>
  <c r="G4" i="9"/>
  <c r="F4" i="9"/>
  <c r="E5" i="8"/>
  <c r="D5" i="8"/>
  <c r="I4" i="8"/>
  <c r="H4" i="8"/>
  <c r="G4" i="8"/>
  <c r="E4" i="8"/>
  <c r="D4" i="8"/>
  <c r="G3" i="8"/>
  <c r="F3" i="8"/>
  <c r="E6" i="7"/>
  <c r="D6" i="7"/>
  <c r="F6" i="7" s="1"/>
  <c r="I5" i="7"/>
  <c r="H5" i="7"/>
  <c r="G5" i="7"/>
  <c r="E5" i="7"/>
  <c r="D5" i="7"/>
  <c r="G4" i="7"/>
  <c r="F4" i="7"/>
  <c r="E5" i="6"/>
  <c r="D5" i="6"/>
  <c r="I4" i="6"/>
  <c r="H4" i="6"/>
  <c r="G4" i="6"/>
  <c r="E4" i="6"/>
  <c r="D4" i="6"/>
  <c r="G3" i="6"/>
  <c r="F3" i="6"/>
  <c r="G4" i="5"/>
  <c r="G5" i="5" s="1"/>
  <c r="J5" i="5" s="1"/>
  <c r="F4" i="5"/>
  <c r="E6" i="4"/>
  <c r="D6" i="4"/>
  <c r="I5" i="4"/>
  <c r="H5" i="4"/>
  <c r="G5" i="4"/>
  <c r="E5" i="4"/>
  <c r="D5" i="4"/>
  <c r="G4" i="4"/>
  <c r="F4" i="4"/>
  <c r="E18" i="3"/>
  <c r="D18" i="3"/>
  <c r="I17" i="3"/>
  <c r="H17" i="3"/>
  <c r="E17" i="3"/>
  <c r="D17" i="3"/>
  <c r="G16" i="3"/>
  <c r="G17" i="3" s="1"/>
  <c r="F16" i="3"/>
  <c r="F5" i="12" l="1"/>
  <c r="F9" i="16"/>
  <c r="F15" i="20"/>
  <c r="F6" i="23"/>
  <c r="F5" i="6"/>
  <c r="J5" i="7"/>
  <c r="J5" i="9"/>
  <c r="F5" i="14"/>
  <c r="F5" i="18"/>
  <c r="J5" i="21"/>
  <c r="F7" i="22"/>
  <c r="J4" i="25"/>
  <c r="F6" i="26"/>
  <c r="J13" i="29"/>
  <c r="F5" i="30"/>
  <c r="F10" i="39"/>
  <c r="F8" i="42"/>
  <c r="F18" i="3"/>
  <c r="J12" i="2"/>
  <c r="K12" i="2" s="1"/>
  <c r="J6" i="15"/>
  <c r="J6" i="27"/>
  <c r="F14" i="32"/>
  <c r="J4" i="8"/>
  <c r="F6" i="9"/>
  <c r="J4" i="12"/>
  <c r="F6" i="13"/>
  <c r="J8" i="16"/>
  <c r="J14" i="20"/>
  <c r="J8" i="24"/>
  <c r="F5" i="25"/>
  <c r="F14" i="29"/>
  <c r="J13" i="32"/>
  <c r="J5" i="36"/>
  <c r="J4" i="40"/>
  <c r="F6" i="41"/>
  <c r="J5" i="41"/>
  <c r="J4" i="6"/>
  <c r="J9" i="10"/>
  <c r="J4" i="18"/>
  <c r="F6" i="34"/>
  <c r="J7" i="42"/>
  <c r="J9" i="39"/>
  <c r="F6" i="37"/>
  <c r="F6" i="36"/>
  <c r="J5" i="35"/>
  <c r="J5" i="34"/>
  <c r="F5" i="33"/>
  <c r="J4" i="33"/>
  <c r="F5" i="31"/>
  <c r="J4" i="31"/>
  <c r="F5" i="28"/>
  <c r="J4" i="28"/>
  <c r="J5" i="26"/>
  <c r="F9" i="24"/>
  <c r="J5" i="23"/>
  <c r="J6" i="22"/>
  <c r="F6" i="21"/>
  <c r="F8" i="19"/>
  <c r="J7" i="19"/>
  <c r="F5" i="17"/>
  <c r="J4" i="17"/>
  <c r="J4" i="14"/>
  <c r="J5" i="13"/>
  <c r="J12" i="11"/>
  <c r="F10" i="10"/>
  <c r="F5" i="8"/>
  <c r="F6" i="5"/>
  <c r="J5" i="4"/>
  <c r="F6" i="4"/>
  <c r="J17" i="3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B11" i="2" l="1"/>
  <c r="J11" i="2" s="1"/>
  <c r="L10" i="2"/>
  <c r="L11" i="2"/>
  <c r="F11" i="2"/>
  <c r="F10" i="2"/>
  <c r="B10" i="2"/>
  <c r="L9" i="2"/>
  <c r="B9" i="2"/>
  <c r="I9" i="2" s="1"/>
  <c r="F9" i="2"/>
  <c r="F7" i="2"/>
  <c r="L8" i="2"/>
  <c r="B8" i="2"/>
  <c r="I8" i="2" s="1"/>
  <c r="F8" i="2"/>
  <c r="L7" i="2"/>
  <c r="B7" i="2"/>
  <c r="I7" i="2" s="1"/>
  <c r="L6" i="2"/>
  <c r="F6" i="2"/>
  <c r="B6" i="2"/>
  <c r="L5" i="2"/>
  <c r="B5" i="2"/>
  <c r="I5" i="2" s="1"/>
  <c r="F5" i="2"/>
  <c r="L4" i="2"/>
  <c r="F4" i="2"/>
  <c r="B4" i="2"/>
  <c r="L3" i="2"/>
  <c r="B3" i="2"/>
  <c r="I3" i="2" s="1"/>
  <c r="F3" i="2"/>
  <c r="J9" i="2" l="1"/>
  <c r="K9" i="2" s="1"/>
  <c r="I11" i="2"/>
  <c r="K11" i="2" s="1"/>
  <c r="I10" i="2"/>
  <c r="J10" i="2"/>
  <c r="J8" i="2"/>
  <c r="K8" i="2" s="1"/>
  <c r="J7" i="2"/>
  <c r="K7" i="2" s="1"/>
  <c r="I6" i="2"/>
  <c r="J6" i="2"/>
  <c r="J5" i="2"/>
  <c r="K5" i="2" s="1"/>
  <c r="I4" i="2"/>
  <c r="J4" i="2"/>
  <c r="J3" i="2"/>
  <c r="K3" i="2" s="1"/>
  <c r="K10" i="2" l="1"/>
  <c r="K6" i="2"/>
  <c r="K4" i="2"/>
  <c r="L2" i="2" l="1"/>
  <c r="B2" i="2"/>
  <c r="J2" i="2" s="1"/>
  <c r="F2" i="2"/>
  <c r="H14" i="2"/>
  <c r="E14" i="2"/>
  <c r="G15" i="2"/>
  <c r="G14" i="2"/>
  <c r="D14" i="2"/>
  <c r="H15" i="2"/>
  <c r="I2" i="2" l="1"/>
  <c r="K2" i="2" s="1"/>
  <c r="L14" i="2"/>
  <c r="E140" i="1" l="1"/>
  <c r="D140" i="1"/>
  <c r="I139" i="1"/>
  <c r="H139" i="1"/>
  <c r="E139" i="1"/>
  <c r="D139" i="1"/>
  <c r="G138" i="1"/>
  <c r="F138" i="1"/>
  <c r="G139" i="1" l="1"/>
  <c r="J139" i="1" s="1"/>
  <c r="C14" i="2"/>
  <c r="F14" i="2" s="1"/>
  <c r="F140" i="1"/>
  <c r="B14" i="2" l="1"/>
  <c r="J14" i="2" s="1"/>
  <c r="I14" i="2" l="1"/>
  <c r="K14" i="2" s="1"/>
</calcChain>
</file>

<file path=xl/comments1.xml><?xml version="1.0" encoding="utf-8"?>
<comments xmlns="http://schemas.openxmlformats.org/spreadsheetml/2006/main">
  <authors>
    <author>Melissa</author>
  </authors>
  <commentList>
    <comment ref="A139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0.xml><?xml version="1.0" encoding="utf-8"?>
<comments xmlns="http://schemas.openxmlformats.org/spreadsheetml/2006/main">
  <authors>
    <author>Melissa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1.xml><?xml version="1.0" encoding="utf-8"?>
<comments xmlns="http://schemas.openxmlformats.org/spreadsheetml/2006/main">
  <authors>
    <author>Melissa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2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3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4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5.xml><?xml version="1.0" encoding="utf-8"?>
<comments xmlns="http://schemas.openxmlformats.org/spreadsheetml/2006/main">
  <authors>
    <author>Melissa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6.xml><?xml version="1.0" encoding="utf-8"?>
<comments xmlns="http://schemas.openxmlformats.org/spreadsheetml/2006/main">
  <authors>
    <author>Melissa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7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8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9.xml><?xml version="1.0" encoding="utf-8"?>
<comments xmlns="http://schemas.openxmlformats.org/spreadsheetml/2006/main">
  <authors>
    <author>Melissa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0.xml><?xml version="1.0" encoding="utf-8"?>
<comments xmlns="http://schemas.openxmlformats.org/spreadsheetml/2006/main">
  <authors>
    <author>Melissa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1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2.xml><?xml version="1.0" encoding="utf-8"?>
<comments xmlns="http://schemas.openxmlformats.org/spreadsheetml/2006/main">
  <authors>
    <author>Melissa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3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4.xml><?xml version="1.0" encoding="utf-8"?>
<comments xmlns="http://schemas.openxmlformats.org/spreadsheetml/2006/main">
  <authors>
    <author>Melissa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5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6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7.xml><?xml version="1.0" encoding="utf-8"?>
<comments xmlns="http://schemas.openxmlformats.org/spreadsheetml/2006/main">
  <authors>
    <author>Melissa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8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9.xml><?xml version="1.0" encoding="utf-8"?>
<comments xmlns="http://schemas.openxmlformats.org/spreadsheetml/2006/main">
  <authors>
    <author>Melissa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.xml><?xml version="1.0" encoding="utf-8"?>
<comments xmlns="http://schemas.openxmlformats.org/spreadsheetml/2006/main">
  <authors>
    <author>Melissa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0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1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2.xml><?xml version="1.0" encoding="utf-8"?>
<comments xmlns="http://schemas.openxmlformats.org/spreadsheetml/2006/main">
  <authors>
    <author>Melissa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3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4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5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6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7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8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9.xml><?xml version="1.0" encoding="utf-8"?>
<comments xmlns="http://schemas.openxmlformats.org/spreadsheetml/2006/main">
  <authors>
    <author>Melissa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0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1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2.xml><?xml version="1.0" encoding="utf-8"?>
<comments xmlns="http://schemas.openxmlformats.org/spreadsheetml/2006/main">
  <authors>
    <author>Melissa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7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8.xml><?xml version="1.0" encoding="utf-8"?>
<comments xmlns="http://schemas.openxmlformats.org/spreadsheetml/2006/main">
  <authors>
    <author>Melissa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9.xml><?xml version="1.0" encoding="utf-8"?>
<comments xmlns="http://schemas.openxmlformats.org/spreadsheetml/2006/main">
  <authors>
    <author>Melissa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<sst xmlns="http://schemas.openxmlformats.org/spreadsheetml/2006/main" count="2417" uniqueCount="107">
  <si>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</si>
  <si>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</si>
  <si>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</si>
  <si>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</si>
  <si>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</si>
  <si>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</si>
  <si>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</si>
  <si>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</si>
  <si>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</si>
  <si>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</si>
  <si>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Place</t>
  </si>
  <si>
    <t>Location</t>
  </si>
  <si>
    <t>Field</t>
  </si>
  <si>
    <t>Coach</t>
  </si>
  <si>
    <t>Notes</t>
  </si>
  <si>
    <t>Away</t>
  </si>
  <si>
    <t>Martinsburg</t>
  </si>
  <si>
    <t>Home</t>
  </si>
  <si>
    <t>Hedgesville</t>
  </si>
  <si>
    <t xml:space="preserve"> </t>
  </si>
  <si>
    <t>Winchester</t>
  </si>
  <si>
    <t>Cobourn Field</t>
  </si>
  <si>
    <t>Mumaw Stadium</t>
  </si>
  <si>
    <t>Ashburn</t>
  </si>
  <si>
    <t>Leesburg</t>
  </si>
  <si>
    <t>Purcellville</t>
  </si>
  <si>
    <t>1OT</t>
  </si>
  <si>
    <t>Sterling</t>
  </si>
  <si>
    <t>Hedgesville, WV</t>
  </si>
  <si>
    <t>Loudoun County</t>
  </si>
  <si>
    <t>Loudoun Valley</t>
  </si>
  <si>
    <t>Broad Run</t>
  </si>
  <si>
    <t>Martinsburg, WV</t>
  </si>
  <si>
    <t>Handley</t>
  </si>
  <si>
    <t>Handley Bowl</t>
  </si>
  <si>
    <t>Harrisonburg</t>
  </si>
  <si>
    <t>Courtland</t>
  </si>
  <si>
    <t>Manassas Park</t>
  </si>
  <si>
    <t>Millbrook</t>
  </si>
  <si>
    <t>Neutral</t>
  </si>
  <si>
    <t>Aldie</t>
  </si>
  <si>
    <t>G</t>
  </si>
  <si>
    <t>Potomac Falls</t>
  </si>
  <si>
    <t>Charlottesville</t>
  </si>
  <si>
    <t>%</t>
  </si>
  <si>
    <t>PF</t>
  </si>
  <si>
    <t>PA</t>
  </si>
  <si>
    <t>Ave</t>
  </si>
  <si>
    <t>Pt. Diff.</t>
  </si>
  <si>
    <t>Pt. %</t>
  </si>
  <si>
    <t>Points / year</t>
  </si>
  <si>
    <t>Perry Street Prep, DC</t>
  </si>
  <si>
    <t>Freedom</t>
  </si>
  <si>
    <t>Park View Sterling</t>
  </si>
  <si>
    <t>Heritage Leesburg</t>
  </si>
  <si>
    <t>Potomac School</t>
  </si>
  <si>
    <t>Cosby</t>
  </si>
  <si>
    <t>Midlothian</t>
  </si>
  <si>
    <t>South Riding</t>
  </si>
  <si>
    <t>Charlie Pierce</t>
  </si>
  <si>
    <t>Dominion</t>
  </si>
  <si>
    <t>Monticello</t>
  </si>
  <si>
    <t>playoff at Charlottesville</t>
  </si>
  <si>
    <t>playoff at Winchester</t>
  </si>
  <si>
    <t>Liberty Bealeton</t>
  </si>
  <si>
    <t>Bealeton</t>
  </si>
  <si>
    <t>Orange County</t>
  </si>
  <si>
    <t>playoff at Ashburn</t>
  </si>
  <si>
    <t>Lynchburg</t>
  </si>
  <si>
    <t>Williams Stadium</t>
  </si>
  <si>
    <t>championship at Lynchburg</t>
  </si>
  <si>
    <t>Tuscarora</t>
  </si>
  <si>
    <t>Woodgrove</t>
  </si>
  <si>
    <t>Powhatan</t>
  </si>
  <si>
    <t>Grafton</t>
  </si>
  <si>
    <t>Yorktown</t>
  </si>
  <si>
    <t>Bailey Field</t>
  </si>
  <si>
    <t>playoff at Yorktown</t>
  </si>
  <si>
    <t>Christiansburg</t>
  </si>
  <si>
    <t>Patriot</t>
  </si>
  <si>
    <t>Stephens City</t>
  </si>
  <si>
    <t>Arrowhead Stadium</t>
  </si>
  <si>
    <t>Heritage Lynchburg</t>
  </si>
  <si>
    <t>Brooke Point</t>
  </si>
  <si>
    <t>Stafford</t>
  </si>
  <si>
    <t>Colonial Forge</t>
  </si>
  <si>
    <t>North Stafford</t>
  </si>
  <si>
    <t>Mountain View</t>
  </si>
  <si>
    <t>playoff at Aldie</t>
  </si>
  <si>
    <t>L. C. Bird</t>
  </si>
  <si>
    <t>Scott Stadium</t>
  </si>
  <si>
    <t>championship at Charlottesville</t>
  </si>
  <si>
    <t>South County</t>
  </si>
  <si>
    <t>Lorton</t>
  </si>
  <si>
    <t>South Lakes</t>
  </si>
  <si>
    <t>Reston</t>
  </si>
  <si>
    <t>West Potomac</t>
  </si>
  <si>
    <t>Robert E. Lee Springfield</t>
  </si>
  <si>
    <t>Westfield</t>
  </si>
  <si>
    <t>Chantilly</t>
  </si>
  <si>
    <t>Stone Bridge</t>
  </si>
  <si>
    <t>Kip Hull Field</t>
  </si>
  <si>
    <t>Alexandria</t>
  </si>
  <si>
    <t>Springfield</t>
  </si>
  <si>
    <t>Patrick Henry Ashland</t>
  </si>
  <si>
    <t>Ashland</t>
  </si>
  <si>
    <t>playoff at Ashland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</si>
</sst>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/d;@"/>
    <numFmt numFmtId="165" formatCode="#.000"/>
    <numFmt numFmtId="166" formatCode="#,###.00;[Red]#,###.00"/>
    <numFmt numFmtId="167" formatCode="#.00"/>
    <numFmt numFmtId="168" formatCode="0.00;[Red]\-0.00"/>
    <numFmt numFmtId="169" formatCode="#"/>
    <numFmt numFmtId="170" formatCode="#.00;[Red]\-#.00"/>
  </numFmts>
  <fonts count="10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5" tint="0.59999389629810485"/>
        <bgColor indexed="51"/>
      </patternFill>
    </fill>
    <fill>
      <patternFill patternType="solid">
        <fgColor rgb="FFE2AC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66">
    <xf numFmtId="0" fontId="0" fillId="0" borderId="0" xfId="0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/>
    <xf numFmtId="0" fontId="7" fillId="0" borderId="1" xfId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1" fillId="4" borderId="2" xfId="2" applyFont="1" applyFill="1" applyBorder="1" applyAlignment="1">
      <alignment horizontal="center"/>
    </xf>
    <xf numFmtId="1" fontId="1" fillId="4" borderId="2" xfId="2" applyNumberFormat="1" applyFont="1" applyFill="1" applyBorder="1" applyAlignment="1">
      <alignment horizontal="center"/>
    </xf>
    <xf numFmtId="167" fontId="1" fillId="4" borderId="2" xfId="2" applyNumberFormat="1" applyFont="1" applyFill="1" applyBorder="1" applyAlignment="1">
      <alignment horizontal="center"/>
    </xf>
    <xf numFmtId="168" fontId="1" fillId="4" borderId="2" xfId="2" applyNumberFormat="1" applyFont="1" applyFill="1" applyBorder="1" applyAlignment="1">
      <alignment horizontal="center"/>
    </xf>
    <xf numFmtId="0" fontId="2" fillId="4" borderId="2" xfId="2" applyFont="1" applyFill="1" applyBorder="1"/>
    <xf numFmtId="165" fontId="2" fillId="4" borderId="2" xfId="2" applyNumberFormat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169" fontId="2" fillId="4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168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69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170" fontId="2" fillId="0" borderId="2" xfId="2" applyNumberFormat="1" applyFont="1" applyFill="1" applyBorder="1" applyAlignment="1">
      <alignment horizontal="center"/>
    </xf>
    <xf numFmtId="0" fontId="8" fillId="0" borderId="2" xfId="2" applyBorder="1"/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 applyProtection="1">
      <alignment horizontal="center"/>
      <protection locked="0"/>
    </xf>
    <xf numFmtId="0" fontId="6" fillId="5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left"/>
    </xf>
    <xf numFmtId="49" fontId="9" fillId="6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 applyProtection="1">
      <alignment horizontal="left"/>
      <protection locked="0"/>
    </xf>
    <xf numFmtId="0" fontId="9" fillId="6" borderId="1" xfId="0" applyNumberFormat="1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left"/>
    </xf>
    <xf numFmtId="49" fontId="9" fillId="7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 applyProtection="1">
      <alignment horizontal="left"/>
      <protection locked="0"/>
    </xf>
    <xf numFmtId="0" fontId="9" fillId="7" borderId="1" xfId="0" applyNumberFormat="1" applyFont="1" applyFill="1" applyBorder="1" applyAlignment="1" applyProtection="1">
      <alignment horizontal="left"/>
      <protection locked="0"/>
    </xf>
    <xf numFmtId="0" fontId="9" fillId="7" borderId="1" xfId="0" applyFont="1" applyFill="1" applyBorder="1"/>
  </cellXfs>
  <cellStyles count="3">
    <cellStyle name="Normal" xfId="0" builtinId="0"/>
    <cellStyle name="Normal 2" xfId="2"/>
    <cellStyle name="Style 1" xfId="1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2AC00"/>
      <color rgb="FFBF57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138</xdr:row>
      <xdr:rowOff>0</xdr:rowOff>
    </xdr:from>
    <xdr:to>
      <xdr:col>2</xdr:col>
      <xdr:colOff>1457325</xdr:colOff>
      <xdr:row>146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1457325</xdr:colOff>
      <xdr:row>36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501BA8-B825-4BA2-9D64-4861283EC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497455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6"/>
  <sheetViews>
    <sheetView tabSelected="1" zoomScaleNormal="100" workbookViewId="0">
      <pane ySplit="1" topLeftCell="A122" activePane="bottomLeft" state="frozen"/>
      <selection pane="bottomLeft" activeCell="J133" sqref="J13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ht="14.25" customHeight="1" x14ac:dyDescent="0.2">
      <c r="A2" s="1">
        <v>2006</v>
      </c>
      <c r="B2" s="2">
        <v>42607</v>
      </c>
      <c r="C2" s="3" t="s">
        <v>51</v>
      </c>
      <c r="D2" s="1">
        <v>53</v>
      </c>
      <c r="E2" s="1">
        <v>6</v>
      </c>
      <c r="F2" s="1" t="s">
        <v>6</v>
      </c>
      <c r="G2" s="1">
        <v>1</v>
      </c>
      <c r="H2" s="1"/>
      <c r="I2" s="1"/>
      <c r="J2" s="1"/>
      <c r="K2" s="4" t="s">
        <v>17</v>
      </c>
      <c r="L2" s="5" t="s">
        <v>23</v>
      </c>
      <c r="M2" s="6"/>
      <c r="N2" s="3" t="s">
        <v>59</v>
      </c>
      <c r="O2" s="3"/>
    </row>
    <row r="3" spans="1:15" ht="14.25" customHeight="1" x14ac:dyDescent="0.2">
      <c r="A3" s="1">
        <v>2006</v>
      </c>
      <c r="B3" s="2">
        <v>42614</v>
      </c>
      <c r="C3" s="3" t="s">
        <v>52</v>
      </c>
      <c r="D3" s="1">
        <v>7</v>
      </c>
      <c r="E3" s="1">
        <v>6</v>
      </c>
      <c r="F3" s="1" t="s">
        <v>6</v>
      </c>
      <c r="G3" s="1">
        <v>1</v>
      </c>
      <c r="H3" s="1"/>
      <c r="I3" s="1"/>
      <c r="J3" s="1"/>
      <c r="K3" s="4" t="s">
        <v>17</v>
      </c>
      <c r="L3" s="5" t="s">
        <v>23</v>
      </c>
      <c r="M3" s="6"/>
      <c r="N3" s="3" t="s">
        <v>59</v>
      </c>
      <c r="O3" s="3"/>
    </row>
    <row r="4" spans="1:15" ht="14.25" customHeight="1" x14ac:dyDescent="0.2">
      <c r="A4" s="1">
        <v>2006</v>
      </c>
      <c r="B4" s="2">
        <v>42628</v>
      </c>
      <c r="C4" s="3" t="s">
        <v>29</v>
      </c>
      <c r="D4" s="1">
        <v>28</v>
      </c>
      <c r="E4" s="1">
        <v>25</v>
      </c>
      <c r="F4" s="1" t="s">
        <v>6</v>
      </c>
      <c r="G4" s="1">
        <v>1</v>
      </c>
      <c r="H4" s="1"/>
      <c r="I4" s="1"/>
      <c r="J4" s="1"/>
      <c r="K4" s="4" t="s">
        <v>17</v>
      </c>
      <c r="L4" s="5" t="s">
        <v>23</v>
      </c>
      <c r="M4" s="6"/>
      <c r="N4" s="3" t="s">
        <v>59</v>
      </c>
      <c r="O4" s="3"/>
    </row>
    <row r="5" spans="1:15" ht="14.25" customHeight="1" x14ac:dyDescent="0.2">
      <c r="A5" s="1">
        <v>2006</v>
      </c>
      <c r="B5" s="2">
        <v>42634</v>
      </c>
      <c r="C5" s="3" t="s">
        <v>37</v>
      </c>
      <c r="D5" s="1">
        <v>21</v>
      </c>
      <c r="E5" s="1">
        <v>6</v>
      </c>
      <c r="F5" s="1" t="s">
        <v>6</v>
      </c>
      <c r="G5" s="1">
        <v>1</v>
      </c>
      <c r="H5" s="1"/>
      <c r="I5" s="1"/>
      <c r="J5" s="1"/>
      <c r="K5" s="4" t="s">
        <v>15</v>
      </c>
      <c r="L5" s="5" t="s">
        <v>37</v>
      </c>
      <c r="M5" s="6"/>
      <c r="N5" s="3" t="s">
        <v>59</v>
      </c>
      <c r="O5" s="3"/>
    </row>
    <row r="6" spans="1:15" ht="14.25" customHeight="1" x14ac:dyDescent="0.2">
      <c r="A6" s="1">
        <v>2006</v>
      </c>
      <c r="B6" s="2">
        <v>42642</v>
      </c>
      <c r="C6" s="3" t="s">
        <v>53</v>
      </c>
      <c r="D6" s="1">
        <v>7</v>
      </c>
      <c r="E6" s="1">
        <v>48</v>
      </c>
      <c r="F6" s="1" t="s">
        <v>7</v>
      </c>
      <c r="G6" s="1"/>
      <c r="H6" s="1">
        <v>1</v>
      </c>
      <c r="I6" s="1"/>
      <c r="J6" s="1"/>
      <c r="K6" s="4" t="s">
        <v>17</v>
      </c>
      <c r="L6" s="5" t="s">
        <v>23</v>
      </c>
      <c r="M6" s="6"/>
      <c r="N6" s="3" t="s">
        <v>59</v>
      </c>
      <c r="O6" s="3"/>
    </row>
    <row r="7" spans="1:15" ht="14.25" customHeight="1" x14ac:dyDescent="0.2">
      <c r="A7" s="1">
        <v>2006</v>
      </c>
      <c r="B7" s="2">
        <v>42649</v>
      </c>
      <c r="C7" s="3" t="s">
        <v>54</v>
      </c>
      <c r="D7" s="1">
        <v>0</v>
      </c>
      <c r="E7" s="1">
        <v>16</v>
      </c>
      <c r="F7" s="1" t="s">
        <v>7</v>
      </c>
      <c r="G7" s="1"/>
      <c r="H7" s="1">
        <v>1</v>
      </c>
      <c r="I7" s="1"/>
      <c r="J7" s="1"/>
      <c r="K7" s="4" t="s">
        <v>17</v>
      </c>
      <c r="L7" s="5" t="s">
        <v>23</v>
      </c>
      <c r="M7" s="6"/>
      <c r="N7" s="3" t="s">
        <v>59</v>
      </c>
      <c r="O7" s="3"/>
    </row>
    <row r="8" spans="1:15" ht="14.25" customHeight="1" x14ac:dyDescent="0.2">
      <c r="A8" s="1">
        <v>2006</v>
      </c>
      <c r="B8" s="2">
        <v>42656</v>
      </c>
      <c r="C8" s="3" t="s">
        <v>55</v>
      </c>
      <c r="D8" s="1">
        <v>16</v>
      </c>
      <c r="E8" s="1">
        <v>8</v>
      </c>
      <c r="F8" s="1" t="s">
        <v>6</v>
      </c>
      <c r="G8" s="1">
        <v>1</v>
      </c>
      <c r="H8" s="1"/>
      <c r="I8" s="1"/>
      <c r="J8" s="1"/>
      <c r="K8" s="4" t="s">
        <v>17</v>
      </c>
      <c r="L8" s="5" t="s">
        <v>23</v>
      </c>
      <c r="M8" s="6"/>
      <c r="N8" s="3" t="s">
        <v>59</v>
      </c>
      <c r="O8" s="3"/>
    </row>
    <row r="9" spans="1:15" ht="14.25" customHeight="1" x14ac:dyDescent="0.2">
      <c r="A9" s="1">
        <v>2006</v>
      </c>
      <c r="B9" s="2">
        <v>42664</v>
      </c>
      <c r="C9" s="3" t="s">
        <v>56</v>
      </c>
      <c r="D9" s="1">
        <v>21</v>
      </c>
      <c r="E9" s="1">
        <v>14</v>
      </c>
      <c r="F9" s="1" t="s">
        <v>6</v>
      </c>
      <c r="G9" s="1">
        <v>1</v>
      </c>
      <c r="H9" s="1"/>
      <c r="I9" s="1"/>
      <c r="J9" s="1"/>
      <c r="K9" s="4" t="s">
        <v>15</v>
      </c>
      <c r="L9" s="5" t="s">
        <v>57</v>
      </c>
      <c r="M9" s="6"/>
      <c r="N9" s="3" t="s">
        <v>59</v>
      </c>
      <c r="O9" s="3"/>
    </row>
    <row r="10" spans="1:15" ht="14.25" customHeight="1" x14ac:dyDescent="0.2">
      <c r="A10" s="1">
        <v>2006</v>
      </c>
      <c r="B10" s="2">
        <v>42677</v>
      </c>
      <c r="C10" s="3" t="s">
        <v>28</v>
      </c>
      <c r="D10" s="1">
        <v>7</v>
      </c>
      <c r="E10" s="1">
        <v>34</v>
      </c>
      <c r="F10" s="1" t="s">
        <v>7</v>
      </c>
      <c r="G10" s="1"/>
      <c r="H10" s="1">
        <v>1</v>
      </c>
      <c r="I10" s="1"/>
      <c r="J10" s="1"/>
      <c r="K10" s="4" t="s">
        <v>15</v>
      </c>
      <c r="L10" s="5" t="s">
        <v>18</v>
      </c>
      <c r="M10" s="6" t="s">
        <v>22</v>
      </c>
      <c r="N10" s="3" t="s">
        <v>59</v>
      </c>
      <c r="O10" s="3"/>
    </row>
    <row r="11" spans="1:15" ht="14.25" customHeight="1" x14ac:dyDescent="0.2">
      <c r="A11" s="1">
        <v>2006</v>
      </c>
      <c r="B11" s="2">
        <v>42684</v>
      </c>
      <c r="C11" s="3" t="s">
        <v>52</v>
      </c>
      <c r="D11" s="1">
        <v>13</v>
      </c>
      <c r="E11" s="1">
        <v>38</v>
      </c>
      <c r="F11" s="1" t="s">
        <v>7</v>
      </c>
      <c r="G11" s="1"/>
      <c r="H11" s="1">
        <v>1</v>
      </c>
      <c r="I11" s="1"/>
      <c r="J11" s="1"/>
      <c r="K11" s="4" t="s">
        <v>15</v>
      </c>
      <c r="L11" s="5" t="s">
        <v>58</v>
      </c>
      <c r="M11" s="6"/>
      <c r="N11" s="3" t="s">
        <v>59</v>
      </c>
      <c r="O11" s="3"/>
    </row>
    <row r="12" spans="1:15" s="21" customFormat="1" ht="14.25" customHeight="1" x14ac:dyDescent="0.2">
      <c r="A12" s="53">
        <v>2007</v>
      </c>
      <c r="B12" s="54">
        <v>42606</v>
      </c>
      <c r="C12" s="55" t="s">
        <v>28</v>
      </c>
      <c r="D12" s="53">
        <v>28</v>
      </c>
      <c r="E12" s="53">
        <v>13</v>
      </c>
      <c r="F12" s="53" t="s">
        <v>6</v>
      </c>
      <c r="G12" s="53">
        <v>1</v>
      </c>
      <c r="H12" s="53"/>
      <c r="I12" s="53"/>
      <c r="J12" s="53"/>
      <c r="K12" s="56" t="s">
        <v>15</v>
      </c>
      <c r="L12" s="57" t="s">
        <v>18</v>
      </c>
      <c r="M12" s="58" t="s">
        <v>22</v>
      </c>
      <c r="N12" s="55" t="s">
        <v>59</v>
      </c>
      <c r="O12" s="55"/>
    </row>
    <row r="13" spans="1:15" s="21" customFormat="1" ht="14.25" customHeight="1" x14ac:dyDescent="0.2">
      <c r="A13" s="53">
        <v>2007</v>
      </c>
      <c r="B13" s="54">
        <v>42613</v>
      </c>
      <c r="C13" s="55" t="s">
        <v>38</v>
      </c>
      <c r="D13" s="53">
        <v>40</v>
      </c>
      <c r="E13" s="53">
        <v>14</v>
      </c>
      <c r="F13" s="53" t="s">
        <v>6</v>
      </c>
      <c r="G13" s="53">
        <v>1</v>
      </c>
      <c r="H13" s="53"/>
      <c r="I13" s="53"/>
      <c r="J13" s="53"/>
      <c r="K13" s="56" t="s">
        <v>15</v>
      </c>
      <c r="L13" s="57" t="s">
        <v>20</v>
      </c>
      <c r="M13" s="58"/>
      <c r="N13" s="55" t="s">
        <v>59</v>
      </c>
      <c r="O13" s="55"/>
    </row>
    <row r="14" spans="1:15" s="21" customFormat="1" ht="14.25" customHeight="1" x14ac:dyDescent="0.2">
      <c r="A14" s="53">
        <v>2007</v>
      </c>
      <c r="B14" s="54">
        <v>42627</v>
      </c>
      <c r="C14" s="55" t="s">
        <v>37</v>
      </c>
      <c r="D14" s="53">
        <v>26</v>
      </c>
      <c r="E14" s="53">
        <v>6</v>
      </c>
      <c r="F14" s="53" t="s">
        <v>6</v>
      </c>
      <c r="G14" s="53">
        <v>1</v>
      </c>
      <c r="H14" s="53"/>
      <c r="I14" s="53"/>
      <c r="J14" s="53"/>
      <c r="K14" s="56" t="s">
        <v>17</v>
      </c>
      <c r="L14" s="57" t="s">
        <v>23</v>
      </c>
      <c r="M14" s="58"/>
      <c r="N14" s="55" t="s">
        <v>59</v>
      </c>
      <c r="O14" s="55"/>
    </row>
    <row r="15" spans="1:15" s="21" customFormat="1" ht="14.25" customHeight="1" x14ac:dyDescent="0.2">
      <c r="A15" s="53">
        <v>2007</v>
      </c>
      <c r="B15" s="54">
        <v>42641</v>
      </c>
      <c r="C15" s="55" t="s">
        <v>31</v>
      </c>
      <c r="D15" s="53">
        <v>15</v>
      </c>
      <c r="E15" s="53">
        <v>21</v>
      </c>
      <c r="F15" s="53" t="s">
        <v>7</v>
      </c>
      <c r="G15" s="53"/>
      <c r="H15" s="53">
        <v>1</v>
      </c>
      <c r="I15" s="53"/>
      <c r="J15" s="53"/>
      <c r="K15" s="56" t="s">
        <v>17</v>
      </c>
      <c r="L15" s="57" t="s">
        <v>23</v>
      </c>
      <c r="M15" s="58"/>
      <c r="N15" s="55" t="s">
        <v>59</v>
      </c>
      <c r="O15" s="55"/>
    </row>
    <row r="16" spans="1:15" s="21" customFormat="1" ht="14.25" customHeight="1" x14ac:dyDescent="0.2">
      <c r="A16" s="53">
        <v>2007</v>
      </c>
      <c r="B16" s="54">
        <v>42648</v>
      </c>
      <c r="C16" s="55" t="s">
        <v>60</v>
      </c>
      <c r="D16" s="53">
        <v>35</v>
      </c>
      <c r="E16" s="53">
        <v>14</v>
      </c>
      <c r="F16" s="53" t="s">
        <v>6</v>
      </c>
      <c r="G16" s="53">
        <v>1</v>
      </c>
      <c r="H16" s="53"/>
      <c r="I16" s="53"/>
      <c r="J16" s="53"/>
      <c r="K16" s="56" t="s">
        <v>15</v>
      </c>
      <c r="L16" s="57" t="s">
        <v>27</v>
      </c>
      <c r="M16" s="58"/>
      <c r="N16" s="55" t="s">
        <v>59</v>
      </c>
      <c r="O16" s="55"/>
    </row>
    <row r="17" spans="1:15" s="21" customFormat="1" ht="14.25" customHeight="1" x14ac:dyDescent="0.2">
      <c r="A17" s="53">
        <v>2007</v>
      </c>
      <c r="B17" s="54">
        <v>42655</v>
      </c>
      <c r="C17" s="55" t="s">
        <v>29</v>
      </c>
      <c r="D17" s="53">
        <v>49</v>
      </c>
      <c r="E17" s="53">
        <v>14</v>
      </c>
      <c r="F17" s="53" t="s">
        <v>6</v>
      </c>
      <c r="G17" s="53">
        <v>1</v>
      </c>
      <c r="H17" s="53"/>
      <c r="I17" s="53"/>
      <c r="J17" s="53"/>
      <c r="K17" s="56" t="s">
        <v>17</v>
      </c>
      <c r="L17" s="57" t="s">
        <v>23</v>
      </c>
      <c r="M17" s="58"/>
      <c r="N17" s="55" t="s">
        <v>59</v>
      </c>
      <c r="O17" s="55"/>
    </row>
    <row r="18" spans="1:15" s="21" customFormat="1" ht="14.25" customHeight="1" x14ac:dyDescent="0.2">
      <c r="A18" s="53">
        <v>2007</v>
      </c>
      <c r="B18" s="54">
        <v>42662</v>
      </c>
      <c r="C18" s="55" t="s">
        <v>53</v>
      </c>
      <c r="D18" s="53">
        <v>7</v>
      </c>
      <c r="E18" s="53">
        <v>17</v>
      </c>
      <c r="F18" s="53" t="s">
        <v>7</v>
      </c>
      <c r="G18" s="53"/>
      <c r="H18" s="53">
        <v>1</v>
      </c>
      <c r="I18" s="53"/>
      <c r="J18" s="53"/>
      <c r="K18" s="56" t="s">
        <v>15</v>
      </c>
      <c r="L18" s="57" t="s">
        <v>27</v>
      </c>
      <c r="M18" s="58"/>
      <c r="N18" s="55" t="s">
        <v>59</v>
      </c>
      <c r="O18" s="55"/>
    </row>
    <row r="19" spans="1:15" s="21" customFormat="1" ht="14.25" customHeight="1" x14ac:dyDescent="0.2">
      <c r="A19" s="53">
        <v>2007</v>
      </c>
      <c r="B19" s="54">
        <v>42672</v>
      </c>
      <c r="C19" s="55" t="s">
        <v>54</v>
      </c>
      <c r="D19" s="53">
        <v>21</v>
      </c>
      <c r="E19" s="53">
        <v>28</v>
      </c>
      <c r="F19" s="53" t="s">
        <v>7</v>
      </c>
      <c r="G19" s="53"/>
      <c r="H19" s="53">
        <v>1</v>
      </c>
      <c r="I19" s="53"/>
      <c r="J19" s="53"/>
      <c r="K19" s="56" t="s">
        <v>15</v>
      </c>
      <c r="L19" s="57" t="s">
        <v>24</v>
      </c>
      <c r="M19" s="58"/>
      <c r="N19" s="55" t="s">
        <v>59</v>
      </c>
      <c r="O19" s="55"/>
    </row>
    <row r="20" spans="1:15" s="21" customFormat="1" ht="14.25" customHeight="1" x14ac:dyDescent="0.2">
      <c r="A20" s="53">
        <v>2007</v>
      </c>
      <c r="B20" s="54">
        <v>42676</v>
      </c>
      <c r="C20" s="55" t="s">
        <v>42</v>
      </c>
      <c r="D20" s="53">
        <v>21</v>
      </c>
      <c r="E20" s="53">
        <v>13</v>
      </c>
      <c r="F20" s="53" t="s">
        <v>6</v>
      </c>
      <c r="G20" s="53">
        <v>1</v>
      </c>
      <c r="H20" s="53"/>
      <c r="I20" s="53"/>
      <c r="J20" s="53"/>
      <c r="K20" s="56" t="s">
        <v>17</v>
      </c>
      <c r="L20" s="57" t="s">
        <v>23</v>
      </c>
      <c r="M20" s="58"/>
      <c r="N20" s="55" t="s">
        <v>59</v>
      </c>
      <c r="O20" s="55"/>
    </row>
    <row r="21" spans="1:15" s="21" customFormat="1" ht="14.25" customHeight="1" x14ac:dyDescent="0.2">
      <c r="A21" s="53">
        <v>2007</v>
      </c>
      <c r="B21" s="54">
        <v>42683</v>
      </c>
      <c r="C21" s="55" t="s">
        <v>52</v>
      </c>
      <c r="D21" s="53">
        <v>49</v>
      </c>
      <c r="E21" s="53">
        <v>14</v>
      </c>
      <c r="F21" s="53" t="s">
        <v>6</v>
      </c>
      <c r="G21" s="53">
        <v>1</v>
      </c>
      <c r="H21" s="53"/>
      <c r="I21" s="53"/>
      <c r="J21" s="53"/>
      <c r="K21" s="56" t="s">
        <v>17</v>
      </c>
      <c r="L21" s="57" t="s">
        <v>23</v>
      </c>
      <c r="M21" s="58"/>
      <c r="N21" s="55" t="s">
        <v>59</v>
      </c>
      <c r="O21" s="55"/>
    </row>
    <row r="22" spans="1:15" s="21" customFormat="1" ht="14.25" customHeight="1" x14ac:dyDescent="0.2">
      <c r="A22" s="53">
        <v>2007</v>
      </c>
      <c r="B22" s="54">
        <v>42690</v>
      </c>
      <c r="C22" s="55" t="s">
        <v>38</v>
      </c>
      <c r="D22" s="53">
        <v>24</v>
      </c>
      <c r="E22" s="53">
        <v>27</v>
      </c>
      <c r="F22" s="53" t="s">
        <v>7</v>
      </c>
      <c r="G22" s="53"/>
      <c r="H22" s="53">
        <v>1</v>
      </c>
      <c r="I22" s="53"/>
      <c r="J22" s="53"/>
      <c r="K22" s="56" t="s">
        <v>15</v>
      </c>
      <c r="L22" s="57" t="s">
        <v>20</v>
      </c>
      <c r="M22" s="58"/>
      <c r="N22" s="55" t="s">
        <v>59</v>
      </c>
      <c r="O22" s="55" t="s">
        <v>63</v>
      </c>
    </row>
    <row r="23" spans="1:15" s="21" customFormat="1" ht="14.25" customHeight="1" x14ac:dyDescent="0.2">
      <c r="A23" s="1">
        <v>2008</v>
      </c>
      <c r="B23" s="2">
        <v>42611</v>
      </c>
      <c r="C23" s="3" t="s">
        <v>38</v>
      </c>
      <c r="D23" s="1">
        <v>27</v>
      </c>
      <c r="E23" s="1">
        <v>13</v>
      </c>
      <c r="F23" s="1" t="s">
        <v>6</v>
      </c>
      <c r="G23" s="1">
        <v>1</v>
      </c>
      <c r="H23" s="1"/>
      <c r="I23" s="1"/>
      <c r="J23" s="1"/>
      <c r="K23" s="4" t="s">
        <v>17</v>
      </c>
      <c r="L23" s="5" t="s">
        <v>23</v>
      </c>
      <c r="M23" s="6"/>
      <c r="N23" s="3" t="s">
        <v>59</v>
      </c>
      <c r="O23" s="3"/>
    </row>
    <row r="24" spans="1:15" s="21" customFormat="1" ht="14.25" customHeight="1" x14ac:dyDescent="0.2">
      <c r="A24" s="1">
        <v>2008</v>
      </c>
      <c r="B24" s="2">
        <v>42625</v>
      </c>
      <c r="C24" s="3" t="s">
        <v>37</v>
      </c>
      <c r="D24" s="1">
        <v>28</v>
      </c>
      <c r="E24" s="1">
        <v>0</v>
      </c>
      <c r="F24" s="1" t="s">
        <v>6</v>
      </c>
      <c r="G24" s="1">
        <v>1</v>
      </c>
      <c r="H24" s="1"/>
      <c r="I24" s="1"/>
      <c r="J24" s="1"/>
      <c r="K24" s="4" t="s">
        <v>15</v>
      </c>
      <c r="L24" s="5" t="s">
        <v>37</v>
      </c>
      <c r="M24" s="6"/>
      <c r="N24" s="3" t="s">
        <v>59</v>
      </c>
      <c r="O24" s="3"/>
    </row>
    <row r="25" spans="1:15" s="21" customFormat="1" ht="14.25" customHeight="1" x14ac:dyDescent="0.2">
      <c r="A25" s="1">
        <v>2008</v>
      </c>
      <c r="B25" s="2">
        <v>42632</v>
      </c>
      <c r="C25" s="3" t="s">
        <v>28</v>
      </c>
      <c r="D25" s="1">
        <v>57</v>
      </c>
      <c r="E25" s="1">
        <v>3</v>
      </c>
      <c r="F25" s="1" t="s">
        <v>6</v>
      </c>
      <c r="G25" s="1">
        <v>1</v>
      </c>
      <c r="H25" s="1"/>
      <c r="I25" s="1"/>
      <c r="J25" s="1"/>
      <c r="K25" s="4" t="s">
        <v>17</v>
      </c>
      <c r="L25" s="5" t="s">
        <v>23</v>
      </c>
      <c r="M25" s="6"/>
      <c r="N25" s="3" t="s">
        <v>59</v>
      </c>
      <c r="O25" s="3"/>
    </row>
    <row r="26" spans="1:15" s="21" customFormat="1" ht="14.25" customHeight="1" x14ac:dyDescent="0.2">
      <c r="A26" s="1">
        <v>2008</v>
      </c>
      <c r="B26" s="2">
        <v>42639</v>
      </c>
      <c r="C26" s="3" t="s">
        <v>31</v>
      </c>
      <c r="D26" s="1">
        <v>0</v>
      </c>
      <c r="E26" s="1">
        <v>29</v>
      </c>
      <c r="F26" s="1" t="s">
        <v>7</v>
      </c>
      <c r="G26" s="1"/>
      <c r="H26" s="1">
        <v>1</v>
      </c>
      <c r="I26" s="1"/>
      <c r="J26" s="1"/>
      <c r="K26" s="4" t="s">
        <v>15</v>
      </c>
      <c r="L26" s="5" t="s">
        <v>23</v>
      </c>
      <c r="M26" s="6"/>
      <c r="N26" s="3" t="s">
        <v>59</v>
      </c>
      <c r="O26" s="3"/>
    </row>
    <row r="27" spans="1:15" s="21" customFormat="1" ht="14.25" customHeight="1" x14ac:dyDescent="0.2">
      <c r="A27" s="1">
        <v>2008</v>
      </c>
      <c r="B27" s="2">
        <v>42646</v>
      </c>
      <c r="C27" s="3" t="s">
        <v>60</v>
      </c>
      <c r="D27" s="1">
        <v>7</v>
      </c>
      <c r="E27" s="1">
        <v>0</v>
      </c>
      <c r="F27" s="1" t="s">
        <v>6</v>
      </c>
      <c r="G27" s="1">
        <v>1</v>
      </c>
      <c r="H27" s="1"/>
      <c r="I27" s="1"/>
      <c r="J27" s="1"/>
      <c r="K27" s="4" t="s">
        <v>17</v>
      </c>
      <c r="L27" s="5" t="s">
        <v>23</v>
      </c>
      <c r="M27" s="6"/>
      <c r="N27" s="3" t="s">
        <v>59</v>
      </c>
      <c r="O27" s="3"/>
    </row>
    <row r="28" spans="1:15" s="21" customFormat="1" ht="14.25" customHeight="1" x14ac:dyDescent="0.2">
      <c r="A28" s="1">
        <v>2008</v>
      </c>
      <c r="B28" s="2">
        <v>42653</v>
      </c>
      <c r="C28" s="3" t="s">
        <v>29</v>
      </c>
      <c r="D28" s="1">
        <v>17</v>
      </c>
      <c r="E28" s="1">
        <v>14</v>
      </c>
      <c r="F28" s="1" t="s">
        <v>6</v>
      </c>
      <c r="G28" s="1">
        <v>1</v>
      </c>
      <c r="H28" s="1"/>
      <c r="I28" s="1"/>
      <c r="J28" s="1"/>
      <c r="K28" s="4" t="s">
        <v>15</v>
      </c>
      <c r="L28" s="5" t="s">
        <v>24</v>
      </c>
      <c r="M28" s="6"/>
      <c r="N28" s="3" t="s">
        <v>59</v>
      </c>
      <c r="O28" s="3"/>
    </row>
    <row r="29" spans="1:15" s="21" customFormat="1" ht="14.25" customHeight="1" x14ac:dyDescent="0.2">
      <c r="A29" s="1">
        <v>2008</v>
      </c>
      <c r="B29" s="2">
        <v>42660</v>
      </c>
      <c r="C29" s="3" t="s">
        <v>53</v>
      </c>
      <c r="D29" s="1">
        <v>14</v>
      </c>
      <c r="E29" s="1">
        <v>6</v>
      </c>
      <c r="F29" s="1" t="s">
        <v>6</v>
      </c>
      <c r="G29" s="1">
        <v>1</v>
      </c>
      <c r="H29" s="1"/>
      <c r="I29" s="1"/>
      <c r="J29" s="1"/>
      <c r="K29" s="4" t="s">
        <v>17</v>
      </c>
      <c r="L29" s="5" t="s">
        <v>23</v>
      </c>
      <c r="M29" s="6"/>
      <c r="N29" s="3" t="s">
        <v>59</v>
      </c>
      <c r="O29" s="3"/>
    </row>
    <row r="30" spans="1:15" s="21" customFormat="1" ht="14.25" customHeight="1" x14ac:dyDescent="0.2">
      <c r="A30" s="1">
        <v>2008</v>
      </c>
      <c r="B30" s="2">
        <v>42667</v>
      </c>
      <c r="C30" s="3" t="s">
        <v>54</v>
      </c>
      <c r="D30" s="1">
        <v>30</v>
      </c>
      <c r="E30" s="1">
        <v>9</v>
      </c>
      <c r="F30" s="1" t="s">
        <v>6</v>
      </c>
      <c r="G30" s="1">
        <v>1</v>
      </c>
      <c r="H30" s="1"/>
      <c r="I30" s="1"/>
      <c r="J30" s="1"/>
      <c r="K30" s="4" t="s">
        <v>17</v>
      </c>
      <c r="L30" s="5" t="s">
        <v>23</v>
      </c>
      <c r="M30" s="6"/>
      <c r="N30" s="3" t="s">
        <v>59</v>
      </c>
      <c r="O30" s="3"/>
    </row>
    <row r="31" spans="1:15" s="21" customFormat="1" ht="14.25" customHeight="1" x14ac:dyDescent="0.2">
      <c r="A31" s="1">
        <v>2008</v>
      </c>
      <c r="B31" s="2">
        <v>42674</v>
      </c>
      <c r="C31" s="3" t="s">
        <v>42</v>
      </c>
      <c r="D31" s="1">
        <v>27</v>
      </c>
      <c r="E31" s="1">
        <v>42</v>
      </c>
      <c r="F31" s="1" t="s">
        <v>7</v>
      </c>
      <c r="G31" s="1"/>
      <c r="H31" s="1">
        <v>1</v>
      </c>
      <c r="I31" s="1"/>
      <c r="J31" s="1"/>
      <c r="K31" s="4" t="s">
        <v>15</v>
      </c>
      <c r="L31" s="5" t="s">
        <v>42</v>
      </c>
      <c r="M31" s="6"/>
      <c r="N31" s="3" t="s">
        <v>59</v>
      </c>
      <c r="O31" s="3"/>
    </row>
    <row r="32" spans="1:15" s="21" customFormat="1" ht="14.25" customHeight="1" x14ac:dyDescent="0.2">
      <c r="A32" s="1">
        <v>2008</v>
      </c>
      <c r="B32" s="2">
        <v>42681</v>
      </c>
      <c r="C32" s="3" t="s">
        <v>52</v>
      </c>
      <c r="D32" s="1">
        <v>61</v>
      </c>
      <c r="E32" s="1">
        <v>23</v>
      </c>
      <c r="F32" s="1" t="s">
        <v>6</v>
      </c>
      <c r="G32" s="1">
        <v>1</v>
      </c>
      <c r="H32" s="1"/>
      <c r="I32" s="1"/>
      <c r="J32" s="1"/>
      <c r="K32" s="4" t="s">
        <v>15</v>
      </c>
      <c r="L32" s="5" t="s">
        <v>58</v>
      </c>
      <c r="M32" s="6"/>
      <c r="N32" s="3" t="s">
        <v>59</v>
      </c>
      <c r="O32" s="3"/>
    </row>
    <row r="33" spans="1:15" s="21" customFormat="1" ht="14.25" customHeight="1" x14ac:dyDescent="0.2">
      <c r="A33" s="1">
        <v>2008</v>
      </c>
      <c r="B33" s="2">
        <v>42688</v>
      </c>
      <c r="C33" s="3" t="s">
        <v>61</v>
      </c>
      <c r="D33" s="1">
        <v>13</v>
      </c>
      <c r="E33" s="1">
        <v>30</v>
      </c>
      <c r="F33" s="1" t="s">
        <v>7</v>
      </c>
      <c r="G33" s="1"/>
      <c r="H33" s="1">
        <v>1</v>
      </c>
      <c r="I33" s="1"/>
      <c r="J33" s="1"/>
      <c r="K33" s="4" t="s">
        <v>15</v>
      </c>
      <c r="L33" s="5" t="s">
        <v>43</v>
      </c>
      <c r="M33" s="6"/>
      <c r="N33" s="3" t="s">
        <v>59</v>
      </c>
      <c r="O33" s="3" t="s">
        <v>62</v>
      </c>
    </row>
    <row r="34" spans="1:15" s="21" customFormat="1" ht="14.25" customHeight="1" x14ac:dyDescent="0.2">
      <c r="A34" s="53">
        <v>2009</v>
      </c>
      <c r="B34" s="54">
        <v>42610</v>
      </c>
      <c r="C34" s="55" t="s">
        <v>38</v>
      </c>
      <c r="D34" s="53">
        <v>14</v>
      </c>
      <c r="E34" s="53">
        <v>21</v>
      </c>
      <c r="F34" s="53" t="s">
        <v>7</v>
      </c>
      <c r="G34" s="53"/>
      <c r="H34" s="53">
        <v>1</v>
      </c>
      <c r="I34" s="53"/>
      <c r="J34" s="53"/>
      <c r="K34" s="56" t="s">
        <v>17</v>
      </c>
      <c r="L34" s="57" t="s">
        <v>23</v>
      </c>
      <c r="M34" s="58"/>
      <c r="N34" s="55" t="s">
        <v>59</v>
      </c>
      <c r="O34" s="55"/>
    </row>
    <row r="35" spans="1:15" s="21" customFormat="1" ht="14.25" customHeight="1" x14ac:dyDescent="0.2">
      <c r="A35" s="53">
        <v>2009</v>
      </c>
      <c r="B35" s="54">
        <v>42617</v>
      </c>
      <c r="C35" s="55" t="s">
        <v>64</v>
      </c>
      <c r="D35" s="53">
        <v>6</v>
      </c>
      <c r="E35" s="53">
        <v>17</v>
      </c>
      <c r="F35" s="53" t="s">
        <v>7</v>
      </c>
      <c r="G35" s="53"/>
      <c r="H35" s="53">
        <v>1</v>
      </c>
      <c r="I35" s="53"/>
      <c r="J35" s="53"/>
      <c r="K35" s="56" t="s">
        <v>15</v>
      </c>
      <c r="L35" s="57" t="s">
        <v>65</v>
      </c>
      <c r="M35" s="58" t="s">
        <v>101</v>
      </c>
      <c r="N35" s="55" t="s">
        <v>59</v>
      </c>
      <c r="O35" s="55"/>
    </row>
    <row r="36" spans="1:15" s="21" customFormat="1" ht="14.25" customHeight="1" x14ac:dyDescent="0.2">
      <c r="A36" s="53">
        <v>2009</v>
      </c>
      <c r="B36" s="54">
        <v>42625</v>
      </c>
      <c r="C36" s="55" t="s">
        <v>33</v>
      </c>
      <c r="D36" s="53">
        <v>14</v>
      </c>
      <c r="E36" s="53">
        <v>17</v>
      </c>
      <c r="F36" s="53" t="s">
        <v>7</v>
      </c>
      <c r="G36" s="53"/>
      <c r="H36" s="53">
        <v>1</v>
      </c>
      <c r="I36" s="53"/>
      <c r="J36" s="53"/>
      <c r="K36" s="56" t="s">
        <v>15</v>
      </c>
      <c r="L36" s="57" t="s">
        <v>20</v>
      </c>
      <c r="M36" s="58" t="s">
        <v>34</v>
      </c>
      <c r="N36" s="55" t="s">
        <v>59</v>
      </c>
      <c r="O36" s="55"/>
    </row>
    <row r="37" spans="1:15" s="21" customFormat="1" ht="14.25" customHeight="1" x14ac:dyDescent="0.2">
      <c r="A37" s="53">
        <v>2009</v>
      </c>
      <c r="B37" s="54">
        <v>42630</v>
      </c>
      <c r="C37" s="55" t="s">
        <v>32</v>
      </c>
      <c r="D37" s="53">
        <v>14</v>
      </c>
      <c r="E37" s="53">
        <v>25</v>
      </c>
      <c r="F37" s="53" t="s">
        <v>7</v>
      </c>
      <c r="G37" s="53"/>
      <c r="H37" s="53">
        <v>1</v>
      </c>
      <c r="I37" s="53"/>
      <c r="J37" s="53"/>
      <c r="K37" s="56" t="s">
        <v>17</v>
      </c>
      <c r="L37" s="57" t="s">
        <v>23</v>
      </c>
      <c r="M37" s="58"/>
      <c r="N37" s="55" t="s">
        <v>59</v>
      </c>
      <c r="O37" s="55"/>
    </row>
    <row r="38" spans="1:15" s="21" customFormat="1" ht="14.25" customHeight="1" x14ac:dyDescent="0.2">
      <c r="A38" s="53">
        <v>2009</v>
      </c>
      <c r="B38" s="54">
        <v>42638</v>
      </c>
      <c r="C38" s="55" t="s">
        <v>52</v>
      </c>
      <c r="D38" s="53">
        <v>31</v>
      </c>
      <c r="E38" s="53">
        <v>0</v>
      </c>
      <c r="F38" s="53" t="s">
        <v>6</v>
      </c>
      <c r="G38" s="53">
        <v>1</v>
      </c>
      <c r="H38" s="53"/>
      <c r="I38" s="53"/>
      <c r="J38" s="53"/>
      <c r="K38" s="56" t="s">
        <v>17</v>
      </c>
      <c r="L38" s="57" t="s">
        <v>23</v>
      </c>
      <c r="M38" s="58"/>
      <c r="N38" s="55" t="s">
        <v>59</v>
      </c>
      <c r="O38" s="55"/>
    </row>
    <row r="39" spans="1:15" s="21" customFormat="1" ht="14.25" customHeight="1" x14ac:dyDescent="0.2">
      <c r="A39" s="53">
        <v>2009</v>
      </c>
      <c r="B39" s="54">
        <v>42645</v>
      </c>
      <c r="C39" s="55" t="s">
        <v>31</v>
      </c>
      <c r="D39" s="53">
        <v>12</v>
      </c>
      <c r="E39" s="53">
        <v>27</v>
      </c>
      <c r="F39" s="53" t="s">
        <v>7</v>
      </c>
      <c r="G39" s="53"/>
      <c r="H39" s="53">
        <v>1</v>
      </c>
      <c r="I39" s="53"/>
      <c r="J39" s="53"/>
      <c r="K39" s="56" t="s">
        <v>15</v>
      </c>
      <c r="L39" s="57" t="s">
        <v>23</v>
      </c>
      <c r="M39" s="58"/>
      <c r="N39" s="55" t="s">
        <v>59</v>
      </c>
      <c r="O39" s="55"/>
    </row>
    <row r="40" spans="1:15" s="21" customFormat="1" ht="14.25" customHeight="1" x14ac:dyDescent="0.2">
      <c r="A40" s="53">
        <v>2009</v>
      </c>
      <c r="B40" s="54">
        <v>42652</v>
      </c>
      <c r="C40" s="55" t="s">
        <v>29</v>
      </c>
      <c r="D40" s="53">
        <v>3</v>
      </c>
      <c r="E40" s="53">
        <v>23</v>
      </c>
      <c r="F40" s="53" t="s">
        <v>7</v>
      </c>
      <c r="G40" s="53"/>
      <c r="H40" s="53">
        <v>1</v>
      </c>
      <c r="I40" s="53"/>
      <c r="J40" s="53"/>
      <c r="K40" s="56" t="s">
        <v>17</v>
      </c>
      <c r="L40" s="57" t="s">
        <v>23</v>
      </c>
      <c r="M40" s="58"/>
      <c r="N40" s="55" t="s">
        <v>59</v>
      </c>
      <c r="O40" s="55"/>
    </row>
    <row r="41" spans="1:15" s="21" customFormat="1" ht="14.25" customHeight="1" x14ac:dyDescent="0.2">
      <c r="A41" s="53">
        <v>2009</v>
      </c>
      <c r="B41" s="54">
        <v>42662</v>
      </c>
      <c r="C41" s="55" t="s">
        <v>42</v>
      </c>
      <c r="D41" s="53">
        <v>14</v>
      </c>
      <c r="E41" s="53">
        <v>7</v>
      </c>
      <c r="F41" s="53" t="s">
        <v>6</v>
      </c>
      <c r="G41" s="53">
        <v>1</v>
      </c>
      <c r="H41" s="53"/>
      <c r="I41" s="53"/>
      <c r="J41" s="53"/>
      <c r="K41" s="56" t="s">
        <v>15</v>
      </c>
      <c r="L41" s="57" t="s">
        <v>42</v>
      </c>
      <c r="M41" s="58"/>
      <c r="N41" s="55" t="s">
        <v>59</v>
      </c>
      <c r="O41" s="55"/>
    </row>
    <row r="42" spans="1:15" s="21" customFormat="1" ht="14.25" customHeight="1" x14ac:dyDescent="0.2">
      <c r="A42" s="53">
        <v>2009</v>
      </c>
      <c r="B42" s="54">
        <v>42666</v>
      </c>
      <c r="C42" s="55" t="s">
        <v>53</v>
      </c>
      <c r="D42" s="53">
        <v>24</v>
      </c>
      <c r="E42" s="53">
        <v>10</v>
      </c>
      <c r="F42" s="53" t="s">
        <v>6</v>
      </c>
      <c r="G42" s="53">
        <v>1</v>
      </c>
      <c r="H42" s="53"/>
      <c r="I42" s="53"/>
      <c r="J42" s="53"/>
      <c r="K42" s="56" t="s">
        <v>15</v>
      </c>
      <c r="L42" s="57" t="s">
        <v>27</v>
      </c>
      <c r="M42" s="58"/>
      <c r="N42" s="55" t="s">
        <v>59</v>
      </c>
      <c r="O42" s="55"/>
    </row>
    <row r="43" spans="1:15" s="21" customFormat="1" ht="14.25" customHeight="1" x14ac:dyDescent="0.2">
      <c r="A43" s="53">
        <v>2009</v>
      </c>
      <c r="B43" s="54">
        <v>42680</v>
      </c>
      <c r="C43" s="55" t="s">
        <v>60</v>
      </c>
      <c r="D43" s="53">
        <v>35</v>
      </c>
      <c r="E43" s="53">
        <v>12</v>
      </c>
      <c r="F43" s="53" t="s">
        <v>6</v>
      </c>
      <c r="G43" s="53">
        <v>1</v>
      </c>
      <c r="H43" s="53"/>
      <c r="I43" s="53"/>
      <c r="J43" s="53"/>
      <c r="K43" s="56" t="s">
        <v>17</v>
      </c>
      <c r="L43" s="57" t="s">
        <v>23</v>
      </c>
      <c r="M43" s="58"/>
      <c r="N43" s="55" t="s">
        <v>59</v>
      </c>
      <c r="O43" s="55"/>
    </row>
    <row r="44" spans="1:15" s="21" customFormat="1" ht="14.25" customHeight="1" x14ac:dyDescent="0.2">
      <c r="A44" s="1">
        <v>2010</v>
      </c>
      <c r="B44" s="2">
        <v>42609</v>
      </c>
      <c r="C44" s="3" t="s">
        <v>38</v>
      </c>
      <c r="D44" s="1">
        <v>10</v>
      </c>
      <c r="E44" s="1">
        <v>8</v>
      </c>
      <c r="F44" s="1" t="s">
        <v>6</v>
      </c>
      <c r="G44" s="1">
        <v>1</v>
      </c>
      <c r="H44" s="1"/>
      <c r="I44" s="1"/>
      <c r="J44" s="1"/>
      <c r="K44" s="4" t="s">
        <v>15</v>
      </c>
      <c r="L44" s="5" t="s">
        <v>20</v>
      </c>
      <c r="M44" s="6"/>
      <c r="N44" s="3" t="s">
        <v>59</v>
      </c>
      <c r="O44" s="3"/>
    </row>
    <row r="45" spans="1:15" s="21" customFormat="1" ht="14.25" customHeight="1" x14ac:dyDescent="0.2">
      <c r="A45" s="1">
        <v>2010</v>
      </c>
      <c r="B45" s="2">
        <v>42616</v>
      </c>
      <c r="C45" s="3" t="s">
        <v>64</v>
      </c>
      <c r="D45" s="1">
        <v>10</v>
      </c>
      <c r="E45" s="1">
        <v>13</v>
      </c>
      <c r="F45" s="1" t="s">
        <v>7</v>
      </c>
      <c r="G45" s="1"/>
      <c r="H45" s="1">
        <v>1</v>
      </c>
      <c r="I45" s="1"/>
      <c r="J45" s="1"/>
      <c r="K45" s="4" t="s">
        <v>17</v>
      </c>
      <c r="L45" s="5" t="s">
        <v>23</v>
      </c>
      <c r="M45" s="6"/>
      <c r="N45" s="3" t="s">
        <v>59</v>
      </c>
      <c r="O45" s="3"/>
    </row>
    <row r="46" spans="1:15" s="21" customFormat="1" ht="14.25" customHeight="1" x14ac:dyDescent="0.2">
      <c r="A46" s="1">
        <v>2010</v>
      </c>
      <c r="B46" s="2">
        <v>42623</v>
      </c>
      <c r="C46" s="3" t="s">
        <v>33</v>
      </c>
      <c r="D46" s="1">
        <v>27</v>
      </c>
      <c r="E46" s="1">
        <v>0</v>
      </c>
      <c r="F46" s="1" t="s">
        <v>6</v>
      </c>
      <c r="G46" s="1">
        <v>1</v>
      </c>
      <c r="H46" s="1"/>
      <c r="I46" s="1"/>
      <c r="J46" s="1"/>
      <c r="K46" s="4" t="s">
        <v>17</v>
      </c>
      <c r="L46" s="5" t="s">
        <v>23</v>
      </c>
      <c r="M46" s="6"/>
      <c r="N46" s="3" t="s">
        <v>59</v>
      </c>
      <c r="O46" s="3"/>
    </row>
    <row r="47" spans="1:15" s="21" customFormat="1" ht="14.25" customHeight="1" x14ac:dyDescent="0.2">
      <c r="A47" s="1">
        <v>2010</v>
      </c>
      <c r="B47" s="2">
        <v>42629</v>
      </c>
      <c r="C47" s="3" t="s">
        <v>32</v>
      </c>
      <c r="D47" s="1">
        <v>7</v>
      </c>
      <c r="E47" s="1">
        <v>8</v>
      </c>
      <c r="F47" s="1" t="s">
        <v>7</v>
      </c>
      <c r="G47" s="1"/>
      <c r="H47" s="1">
        <v>1</v>
      </c>
      <c r="I47" s="1"/>
      <c r="J47" s="1"/>
      <c r="K47" s="4" t="s">
        <v>15</v>
      </c>
      <c r="L47" s="5" t="s">
        <v>16</v>
      </c>
      <c r="M47" s="6" t="s">
        <v>21</v>
      </c>
      <c r="N47" s="3" t="s">
        <v>59</v>
      </c>
      <c r="O47" s="3"/>
    </row>
    <row r="48" spans="1:15" s="21" customFormat="1" ht="14.25" customHeight="1" x14ac:dyDescent="0.2">
      <c r="A48" s="1">
        <v>2010</v>
      </c>
      <c r="B48" s="2">
        <v>42637</v>
      </c>
      <c r="C48" s="3" t="s">
        <v>52</v>
      </c>
      <c r="D48" s="1">
        <v>35</v>
      </c>
      <c r="E48" s="1">
        <v>3</v>
      </c>
      <c r="F48" s="1" t="s">
        <v>6</v>
      </c>
      <c r="G48" s="1">
        <v>1</v>
      </c>
      <c r="H48" s="1"/>
      <c r="I48" s="1"/>
      <c r="J48" s="1"/>
      <c r="K48" s="4" t="s">
        <v>15</v>
      </c>
      <c r="L48" s="5" t="s">
        <v>58</v>
      </c>
      <c r="M48" s="6"/>
      <c r="N48" s="3" t="s">
        <v>59</v>
      </c>
      <c r="O48" s="3"/>
    </row>
    <row r="49" spans="1:15" s="21" customFormat="1" ht="14.25" customHeight="1" x14ac:dyDescent="0.2">
      <c r="A49" s="1">
        <v>2010</v>
      </c>
      <c r="B49" s="2">
        <v>42644</v>
      </c>
      <c r="C49" s="3" t="s">
        <v>31</v>
      </c>
      <c r="D49" s="1">
        <v>20</v>
      </c>
      <c r="E49" s="1">
        <v>13</v>
      </c>
      <c r="F49" s="1" t="s">
        <v>6</v>
      </c>
      <c r="G49" s="1">
        <v>1</v>
      </c>
      <c r="H49" s="1"/>
      <c r="I49" s="1"/>
      <c r="J49" s="1"/>
      <c r="K49" s="4" t="s">
        <v>17</v>
      </c>
      <c r="L49" s="5" t="s">
        <v>23</v>
      </c>
      <c r="M49" s="6"/>
      <c r="N49" s="3" t="s">
        <v>59</v>
      </c>
      <c r="O49" s="3"/>
    </row>
    <row r="50" spans="1:15" s="21" customFormat="1" ht="14.25" customHeight="1" x14ac:dyDescent="0.2">
      <c r="A50" s="1">
        <v>2010</v>
      </c>
      <c r="B50" s="2">
        <v>42651</v>
      </c>
      <c r="C50" s="3" t="s">
        <v>29</v>
      </c>
      <c r="D50" s="1">
        <v>30</v>
      </c>
      <c r="E50" s="1">
        <v>28</v>
      </c>
      <c r="F50" s="1" t="s">
        <v>6</v>
      </c>
      <c r="G50" s="1">
        <v>1</v>
      </c>
      <c r="H50" s="1"/>
      <c r="I50" s="1"/>
      <c r="J50" s="1"/>
      <c r="K50" s="4" t="s">
        <v>15</v>
      </c>
      <c r="L50" s="5" t="s">
        <v>24</v>
      </c>
      <c r="M50" s="6"/>
      <c r="N50" s="3" t="s">
        <v>59</v>
      </c>
      <c r="O50" s="3"/>
    </row>
    <row r="51" spans="1:15" s="21" customFormat="1" ht="14.25" customHeight="1" x14ac:dyDescent="0.2">
      <c r="A51" s="1">
        <v>2010</v>
      </c>
      <c r="B51" s="2">
        <v>42658</v>
      </c>
      <c r="C51" s="3" t="s">
        <v>42</v>
      </c>
      <c r="D51" s="1">
        <v>46</v>
      </c>
      <c r="E51" s="1">
        <v>6</v>
      </c>
      <c r="F51" s="1" t="s">
        <v>6</v>
      </c>
      <c r="G51" s="1">
        <v>1</v>
      </c>
      <c r="H51" s="1"/>
      <c r="I51" s="1"/>
      <c r="J51" s="1"/>
      <c r="K51" s="4" t="s">
        <v>17</v>
      </c>
      <c r="L51" s="5" t="s">
        <v>23</v>
      </c>
      <c r="M51" s="6"/>
      <c r="N51" s="3" t="s">
        <v>59</v>
      </c>
      <c r="O51" s="3"/>
    </row>
    <row r="52" spans="1:15" s="21" customFormat="1" ht="14.25" customHeight="1" x14ac:dyDescent="0.2">
      <c r="A52" s="1">
        <v>2010</v>
      </c>
      <c r="B52" s="2">
        <v>42665</v>
      </c>
      <c r="C52" s="3" t="s">
        <v>53</v>
      </c>
      <c r="D52" s="1">
        <v>24</v>
      </c>
      <c r="E52" s="1">
        <v>10</v>
      </c>
      <c r="F52" s="1" t="s">
        <v>6</v>
      </c>
      <c r="G52" s="1">
        <v>1</v>
      </c>
      <c r="H52" s="1"/>
      <c r="I52" s="1"/>
      <c r="J52" s="1"/>
      <c r="K52" s="4" t="s">
        <v>17</v>
      </c>
      <c r="L52" s="5" t="s">
        <v>23</v>
      </c>
      <c r="M52" s="6"/>
      <c r="N52" s="3" t="s">
        <v>59</v>
      </c>
      <c r="O52" s="3"/>
    </row>
    <row r="53" spans="1:15" s="21" customFormat="1" ht="14.25" customHeight="1" x14ac:dyDescent="0.2">
      <c r="A53" s="1">
        <v>2010</v>
      </c>
      <c r="B53" s="2">
        <v>42679</v>
      </c>
      <c r="C53" s="3" t="s">
        <v>60</v>
      </c>
      <c r="D53" s="1">
        <v>54</v>
      </c>
      <c r="E53" s="1">
        <v>13</v>
      </c>
      <c r="F53" s="1" t="s">
        <v>6</v>
      </c>
      <c r="G53" s="1">
        <v>1</v>
      </c>
      <c r="H53" s="1"/>
      <c r="I53" s="1"/>
      <c r="J53" s="1"/>
      <c r="K53" s="4" t="s">
        <v>15</v>
      </c>
      <c r="L53" s="5" t="s">
        <v>27</v>
      </c>
      <c r="M53" s="6"/>
      <c r="N53" s="3" t="s">
        <v>59</v>
      </c>
      <c r="O53" s="3"/>
    </row>
    <row r="54" spans="1:15" s="21" customFormat="1" ht="14.25" customHeight="1" x14ac:dyDescent="0.2">
      <c r="A54" s="1">
        <v>2010</v>
      </c>
      <c r="B54" s="2">
        <v>42686</v>
      </c>
      <c r="C54" s="3" t="s">
        <v>66</v>
      </c>
      <c r="D54" s="1">
        <v>53</v>
      </c>
      <c r="E54" s="1">
        <v>7</v>
      </c>
      <c r="F54" s="1" t="s">
        <v>6</v>
      </c>
      <c r="G54" s="1">
        <v>1</v>
      </c>
      <c r="H54" s="1"/>
      <c r="I54" s="1"/>
      <c r="J54" s="1"/>
      <c r="K54" s="4" t="s">
        <v>17</v>
      </c>
      <c r="L54" s="5" t="s">
        <v>23</v>
      </c>
      <c r="M54" s="6"/>
      <c r="N54" s="3" t="s">
        <v>59</v>
      </c>
      <c r="O54" s="3" t="s">
        <v>67</v>
      </c>
    </row>
    <row r="55" spans="1:15" s="21" customFormat="1" ht="14.25" customHeight="1" x14ac:dyDescent="0.2">
      <c r="A55" s="1">
        <v>2010</v>
      </c>
      <c r="B55" s="2">
        <v>42693</v>
      </c>
      <c r="C55" s="3" t="s">
        <v>64</v>
      </c>
      <c r="D55" s="1">
        <v>7</v>
      </c>
      <c r="E55" s="1">
        <v>0</v>
      </c>
      <c r="F55" s="1" t="s">
        <v>6</v>
      </c>
      <c r="G55" s="1">
        <v>1</v>
      </c>
      <c r="H55" s="1"/>
      <c r="I55" s="1"/>
      <c r="J55" s="1"/>
      <c r="K55" s="4" t="s">
        <v>17</v>
      </c>
      <c r="L55" s="5" t="s">
        <v>23</v>
      </c>
      <c r="M55" s="6"/>
      <c r="N55" s="3" t="s">
        <v>59</v>
      </c>
      <c r="O55" s="3" t="s">
        <v>67</v>
      </c>
    </row>
    <row r="56" spans="1:15" s="21" customFormat="1" ht="14.25" customHeight="1" x14ac:dyDescent="0.2">
      <c r="A56" s="1">
        <v>2010</v>
      </c>
      <c r="B56" s="2">
        <v>42700</v>
      </c>
      <c r="C56" s="3" t="s">
        <v>31</v>
      </c>
      <c r="D56" s="1">
        <v>24</v>
      </c>
      <c r="E56" s="1">
        <v>21</v>
      </c>
      <c r="F56" s="1" t="s">
        <v>6</v>
      </c>
      <c r="G56" s="1">
        <v>1</v>
      </c>
      <c r="H56" s="1"/>
      <c r="I56" s="1"/>
      <c r="J56" s="1"/>
      <c r="K56" s="4" t="s">
        <v>17</v>
      </c>
      <c r="L56" s="5" t="s">
        <v>23</v>
      </c>
      <c r="M56" s="6"/>
      <c r="N56" s="3" t="s">
        <v>59</v>
      </c>
      <c r="O56" s="3" t="s">
        <v>67</v>
      </c>
    </row>
    <row r="57" spans="1:15" s="21" customFormat="1" ht="14.25" customHeight="1" x14ac:dyDescent="0.2">
      <c r="A57" s="1">
        <v>2010</v>
      </c>
      <c r="B57" s="2">
        <v>42708</v>
      </c>
      <c r="C57" s="3" t="s">
        <v>36</v>
      </c>
      <c r="D57" s="1">
        <v>52</v>
      </c>
      <c r="E57" s="1">
        <v>8</v>
      </c>
      <c r="F57" s="1" t="s">
        <v>6</v>
      </c>
      <c r="G57" s="1">
        <v>1</v>
      </c>
      <c r="H57" s="1"/>
      <c r="I57" s="1"/>
      <c r="J57" s="1"/>
      <c r="K57" s="4" t="s">
        <v>17</v>
      </c>
      <c r="L57" s="5" t="s">
        <v>23</v>
      </c>
      <c r="M57" s="6"/>
      <c r="N57" s="3" t="s">
        <v>59</v>
      </c>
      <c r="O57" s="3" t="s">
        <v>67</v>
      </c>
    </row>
    <row r="58" spans="1:15" s="21" customFormat="1" ht="14.25" customHeight="1" x14ac:dyDescent="0.2">
      <c r="A58" s="1">
        <v>2010</v>
      </c>
      <c r="B58" s="2">
        <v>42715</v>
      </c>
      <c r="C58" s="3" t="s">
        <v>35</v>
      </c>
      <c r="D58" s="1">
        <v>41</v>
      </c>
      <c r="E58" s="1">
        <v>21</v>
      </c>
      <c r="F58" s="1" t="s">
        <v>6</v>
      </c>
      <c r="G58" s="1">
        <v>1</v>
      </c>
      <c r="H58" s="1"/>
      <c r="I58" s="1"/>
      <c r="J58" s="1"/>
      <c r="K58" s="4" t="s">
        <v>39</v>
      </c>
      <c r="L58" s="5" t="s">
        <v>68</v>
      </c>
      <c r="M58" s="6" t="s">
        <v>69</v>
      </c>
      <c r="N58" s="3" t="s">
        <v>59</v>
      </c>
      <c r="O58" s="3" t="s">
        <v>70</v>
      </c>
    </row>
    <row r="59" spans="1:15" s="21" customFormat="1" ht="14.25" customHeight="1" x14ac:dyDescent="0.2">
      <c r="A59" s="53">
        <v>2011</v>
      </c>
      <c r="B59" s="54">
        <v>42615</v>
      </c>
      <c r="C59" s="55" t="s">
        <v>31</v>
      </c>
      <c r="D59" s="53">
        <v>0</v>
      </c>
      <c r="E59" s="53">
        <v>14</v>
      </c>
      <c r="F59" s="53" t="s">
        <v>7</v>
      </c>
      <c r="G59" s="53"/>
      <c r="H59" s="53">
        <v>1</v>
      </c>
      <c r="I59" s="53"/>
      <c r="J59" s="53"/>
      <c r="K59" s="56" t="s">
        <v>17</v>
      </c>
      <c r="L59" s="57" t="s">
        <v>23</v>
      </c>
      <c r="M59" s="58"/>
      <c r="N59" s="55" t="s">
        <v>59</v>
      </c>
      <c r="O59" s="55"/>
    </row>
    <row r="60" spans="1:15" s="21" customFormat="1" ht="14.25" customHeight="1" x14ac:dyDescent="0.2">
      <c r="A60" s="53">
        <v>2011</v>
      </c>
      <c r="B60" s="54">
        <v>42623</v>
      </c>
      <c r="C60" s="55" t="s">
        <v>53</v>
      </c>
      <c r="D60" s="53">
        <v>53</v>
      </c>
      <c r="E60" s="53">
        <v>3</v>
      </c>
      <c r="F60" s="53" t="s">
        <v>6</v>
      </c>
      <c r="G60" s="53">
        <v>1</v>
      </c>
      <c r="H60" s="53"/>
      <c r="I60" s="53"/>
      <c r="J60" s="53"/>
      <c r="K60" s="56" t="s">
        <v>17</v>
      </c>
      <c r="L60" s="57" t="s">
        <v>23</v>
      </c>
      <c r="M60" s="58"/>
      <c r="N60" s="55" t="s">
        <v>59</v>
      </c>
      <c r="O60" s="55"/>
    </row>
    <row r="61" spans="1:15" s="21" customFormat="1" ht="14.25" customHeight="1" x14ac:dyDescent="0.2">
      <c r="A61" s="53">
        <v>2011</v>
      </c>
      <c r="B61" s="54">
        <v>42629</v>
      </c>
      <c r="C61" s="55" t="s">
        <v>60</v>
      </c>
      <c r="D61" s="53">
        <v>48</v>
      </c>
      <c r="E61" s="53">
        <v>0</v>
      </c>
      <c r="F61" s="53" t="s">
        <v>6</v>
      </c>
      <c r="G61" s="53">
        <v>1</v>
      </c>
      <c r="H61" s="53"/>
      <c r="I61" s="53"/>
      <c r="J61" s="53"/>
      <c r="K61" s="56" t="s">
        <v>15</v>
      </c>
      <c r="L61" s="57" t="s">
        <v>27</v>
      </c>
      <c r="M61" s="58"/>
      <c r="N61" s="55" t="s">
        <v>59</v>
      </c>
      <c r="O61" s="55"/>
    </row>
    <row r="62" spans="1:15" s="21" customFormat="1" ht="14.25" customHeight="1" x14ac:dyDescent="0.2">
      <c r="A62" s="53">
        <v>2011</v>
      </c>
      <c r="B62" s="54">
        <v>42636</v>
      </c>
      <c r="C62" s="55" t="s">
        <v>42</v>
      </c>
      <c r="D62" s="53">
        <v>51</v>
      </c>
      <c r="E62" s="53">
        <v>6</v>
      </c>
      <c r="F62" s="53" t="s">
        <v>6</v>
      </c>
      <c r="G62" s="53">
        <v>1</v>
      </c>
      <c r="H62" s="53"/>
      <c r="I62" s="53"/>
      <c r="J62" s="53"/>
      <c r="K62" s="56" t="s">
        <v>15</v>
      </c>
      <c r="L62" s="57" t="s">
        <v>42</v>
      </c>
      <c r="M62" s="58"/>
      <c r="N62" s="55" t="s">
        <v>59</v>
      </c>
      <c r="O62" s="55"/>
    </row>
    <row r="63" spans="1:15" s="21" customFormat="1" ht="14.25" customHeight="1" x14ac:dyDescent="0.2">
      <c r="A63" s="53">
        <v>2011</v>
      </c>
      <c r="B63" s="54">
        <v>42643</v>
      </c>
      <c r="C63" s="55" t="s">
        <v>71</v>
      </c>
      <c r="D63" s="53">
        <v>38</v>
      </c>
      <c r="E63" s="53">
        <v>0</v>
      </c>
      <c r="F63" s="53" t="s">
        <v>6</v>
      </c>
      <c r="G63" s="53">
        <v>1</v>
      </c>
      <c r="H63" s="53"/>
      <c r="I63" s="53"/>
      <c r="J63" s="53"/>
      <c r="K63" s="56" t="s">
        <v>17</v>
      </c>
      <c r="L63" s="57" t="s">
        <v>23</v>
      </c>
      <c r="M63" s="58"/>
      <c r="N63" s="55" t="s">
        <v>59</v>
      </c>
      <c r="O63" s="55"/>
    </row>
    <row r="64" spans="1:15" s="21" customFormat="1" ht="14.25" customHeight="1" x14ac:dyDescent="0.2">
      <c r="A64" s="53">
        <v>2011</v>
      </c>
      <c r="B64" s="54">
        <v>42649</v>
      </c>
      <c r="C64" s="55" t="s">
        <v>72</v>
      </c>
      <c r="D64" s="53">
        <v>50</v>
      </c>
      <c r="E64" s="53">
        <v>0</v>
      </c>
      <c r="F64" s="53" t="s">
        <v>6</v>
      </c>
      <c r="G64" s="53">
        <v>1</v>
      </c>
      <c r="H64" s="53"/>
      <c r="I64" s="53"/>
      <c r="J64" s="53"/>
      <c r="K64" s="56" t="s">
        <v>15</v>
      </c>
      <c r="L64" s="57" t="s">
        <v>25</v>
      </c>
      <c r="M64" s="58"/>
      <c r="N64" s="55" t="s">
        <v>59</v>
      </c>
      <c r="O64" s="55"/>
    </row>
    <row r="65" spans="1:15" s="21" customFormat="1" ht="14.25" customHeight="1" x14ac:dyDescent="0.2">
      <c r="A65" s="53">
        <v>2011</v>
      </c>
      <c r="B65" s="54">
        <v>42657</v>
      </c>
      <c r="C65" s="55" t="s">
        <v>54</v>
      </c>
      <c r="D65" s="53">
        <v>56</v>
      </c>
      <c r="E65" s="53">
        <v>14</v>
      </c>
      <c r="F65" s="53" t="s">
        <v>6</v>
      </c>
      <c r="G65" s="53">
        <v>1</v>
      </c>
      <c r="H65" s="53"/>
      <c r="I65" s="53"/>
      <c r="J65" s="53"/>
      <c r="K65" s="56" t="s">
        <v>17</v>
      </c>
      <c r="L65" s="57" t="s">
        <v>23</v>
      </c>
      <c r="M65" s="58"/>
      <c r="N65" s="55" t="s">
        <v>59</v>
      </c>
      <c r="O65" s="55"/>
    </row>
    <row r="66" spans="1:15" s="21" customFormat="1" ht="14.25" customHeight="1" x14ac:dyDescent="0.2">
      <c r="A66" s="53">
        <v>2011</v>
      </c>
      <c r="B66" s="54">
        <v>42664</v>
      </c>
      <c r="C66" s="55" t="s">
        <v>52</v>
      </c>
      <c r="D66" s="53">
        <v>45</v>
      </c>
      <c r="E66" s="53">
        <v>3</v>
      </c>
      <c r="F66" s="53" t="s">
        <v>6</v>
      </c>
      <c r="G66" s="53">
        <v>1</v>
      </c>
      <c r="H66" s="53"/>
      <c r="I66" s="53"/>
      <c r="J66" s="53"/>
      <c r="K66" s="56" t="s">
        <v>15</v>
      </c>
      <c r="L66" s="57" t="s">
        <v>58</v>
      </c>
      <c r="M66" s="58"/>
      <c r="N66" s="55" t="s">
        <v>59</v>
      </c>
      <c r="O66" s="55"/>
    </row>
    <row r="67" spans="1:15" s="21" customFormat="1" ht="14.25" customHeight="1" x14ac:dyDescent="0.2">
      <c r="A67" s="53">
        <v>2011</v>
      </c>
      <c r="B67" s="54">
        <v>42671</v>
      </c>
      <c r="C67" s="55" t="s">
        <v>30</v>
      </c>
      <c r="D67" s="53">
        <v>37</v>
      </c>
      <c r="E67" s="53">
        <v>0</v>
      </c>
      <c r="F67" s="53" t="s">
        <v>6</v>
      </c>
      <c r="G67" s="53">
        <v>1</v>
      </c>
      <c r="H67" s="53"/>
      <c r="I67" s="53"/>
      <c r="J67" s="53"/>
      <c r="K67" s="56" t="s">
        <v>15</v>
      </c>
      <c r="L67" s="57" t="s">
        <v>25</v>
      </c>
      <c r="M67" s="58"/>
      <c r="N67" s="55" t="s">
        <v>59</v>
      </c>
      <c r="O67" s="55"/>
    </row>
    <row r="68" spans="1:15" s="21" customFormat="1" ht="14.25" customHeight="1" x14ac:dyDescent="0.2">
      <c r="A68" s="53">
        <v>2011</v>
      </c>
      <c r="B68" s="54">
        <v>42678</v>
      </c>
      <c r="C68" s="55" t="s">
        <v>29</v>
      </c>
      <c r="D68" s="53">
        <v>35</v>
      </c>
      <c r="E68" s="53">
        <v>7</v>
      </c>
      <c r="F68" s="53" t="s">
        <v>6</v>
      </c>
      <c r="G68" s="53">
        <v>1</v>
      </c>
      <c r="H68" s="53"/>
      <c r="I68" s="53"/>
      <c r="J68" s="53"/>
      <c r="K68" s="56" t="s">
        <v>17</v>
      </c>
      <c r="L68" s="57" t="s">
        <v>23</v>
      </c>
      <c r="M68" s="58"/>
      <c r="N68" s="55" t="s">
        <v>59</v>
      </c>
      <c r="O68" s="55"/>
    </row>
    <row r="69" spans="1:15" s="21" customFormat="1" ht="14.25" customHeight="1" x14ac:dyDescent="0.2">
      <c r="A69" s="53">
        <v>2011</v>
      </c>
      <c r="B69" s="54">
        <v>42685</v>
      </c>
      <c r="C69" s="55" t="s">
        <v>53</v>
      </c>
      <c r="D69" s="53">
        <v>49</v>
      </c>
      <c r="E69" s="53">
        <v>21</v>
      </c>
      <c r="F69" s="53" t="s">
        <v>6</v>
      </c>
      <c r="G69" s="53">
        <v>1</v>
      </c>
      <c r="H69" s="53"/>
      <c r="I69" s="53"/>
      <c r="J69" s="53"/>
      <c r="K69" s="56" t="s">
        <v>17</v>
      </c>
      <c r="L69" s="57" t="s">
        <v>23</v>
      </c>
      <c r="M69" s="58"/>
      <c r="N69" s="55" t="s">
        <v>59</v>
      </c>
      <c r="O69" s="55" t="s">
        <v>67</v>
      </c>
    </row>
    <row r="70" spans="1:15" s="21" customFormat="1" ht="14.25" customHeight="1" x14ac:dyDescent="0.2">
      <c r="A70" s="53">
        <v>2011</v>
      </c>
      <c r="B70" s="54">
        <v>42692</v>
      </c>
      <c r="C70" s="55" t="s">
        <v>29</v>
      </c>
      <c r="D70" s="53">
        <v>29</v>
      </c>
      <c r="E70" s="53">
        <v>19</v>
      </c>
      <c r="F70" s="53" t="s">
        <v>6</v>
      </c>
      <c r="G70" s="53">
        <v>1</v>
      </c>
      <c r="H70" s="53"/>
      <c r="I70" s="53"/>
      <c r="J70" s="53"/>
      <c r="K70" s="56" t="s">
        <v>17</v>
      </c>
      <c r="L70" s="57" t="s">
        <v>23</v>
      </c>
      <c r="M70" s="58"/>
      <c r="N70" s="55" t="s">
        <v>59</v>
      </c>
      <c r="O70" s="55" t="s">
        <v>67</v>
      </c>
    </row>
    <row r="71" spans="1:15" s="21" customFormat="1" ht="14.25" customHeight="1" x14ac:dyDescent="0.2">
      <c r="A71" s="53">
        <v>2011</v>
      </c>
      <c r="B71" s="54">
        <v>42699</v>
      </c>
      <c r="C71" s="55" t="s">
        <v>73</v>
      </c>
      <c r="D71" s="53">
        <v>21</v>
      </c>
      <c r="E71" s="53">
        <v>7</v>
      </c>
      <c r="F71" s="53" t="s">
        <v>6</v>
      </c>
      <c r="G71" s="53">
        <v>1</v>
      </c>
      <c r="H71" s="53"/>
      <c r="I71" s="53"/>
      <c r="J71" s="53"/>
      <c r="K71" s="56" t="s">
        <v>17</v>
      </c>
      <c r="L71" s="57" t="s">
        <v>23</v>
      </c>
      <c r="M71" s="58"/>
      <c r="N71" s="55" t="s">
        <v>59</v>
      </c>
      <c r="O71" s="55" t="s">
        <v>67</v>
      </c>
    </row>
    <row r="72" spans="1:15" s="21" customFormat="1" ht="14.25" customHeight="1" x14ac:dyDescent="0.2">
      <c r="A72" s="53">
        <v>2011</v>
      </c>
      <c r="B72" s="54">
        <v>42707</v>
      </c>
      <c r="C72" s="55" t="s">
        <v>74</v>
      </c>
      <c r="D72" s="53">
        <v>31</v>
      </c>
      <c r="E72" s="53">
        <v>0</v>
      </c>
      <c r="F72" s="53" t="s">
        <v>6</v>
      </c>
      <c r="G72" s="53">
        <v>1</v>
      </c>
      <c r="H72" s="53"/>
      <c r="I72" s="53"/>
      <c r="J72" s="53"/>
      <c r="K72" s="56" t="s">
        <v>15</v>
      </c>
      <c r="L72" s="57" t="s">
        <v>75</v>
      </c>
      <c r="M72" s="58" t="s">
        <v>76</v>
      </c>
      <c r="N72" s="55" t="s">
        <v>59</v>
      </c>
      <c r="O72" s="55" t="s">
        <v>77</v>
      </c>
    </row>
    <row r="73" spans="1:15" s="21" customFormat="1" ht="14.25" customHeight="1" x14ac:dyDescent="0.2">
      <c r="A73" s="53">
        <v>2011</v>
      </c>
      <c r="B73" s="54">
        <v>42714</v>
      </c>
      <c r="C73" s="55" t="s">
        <v>78</v>
      </c>
      <c r="D73" s="53">
        <v>28</v>
      </c>
      <c r="E73" s="53">
        <v>26</v>
      </c>
      <c r="F73" s="53" t="s">
        <v>6</v>
      </c>
      <c r="G73" s="53">
        <v>1</v>
      </c>
      <c r="H73" s="53"/>
      <c r="I73" s="53"/>
      <c r="J73" s="53"/>
      <c r="K73" s="56" t="s">
        <v>39</v>
      </c>
      <c r="L73" s="57" t="s">
        <v>68</v>
      </c>
      <c r="M73" s="58" t="s">
        <v>69</v>
      </c>
      <c r="N73" s="55" t="s">
        <v>59</v>
      </c>
      <c r="O73" s="55" t="s">
        <v>70</v>
      </c>
    </row>
    <row r="74" spans="1:15" s="21" customFormat="1" ht="14.25" customHeight="1" x14ac:dyDescent="0.2">
      <c r="A74" s="1">
        <v>2012</v>
      </c>
      <c r="B74" s="2">
        <v>42606</v>
      </c>
      <c r="C74" s="3" t="s">
        <v>79</v>
      </c>
      <c r="D74" s="1">
        <v>42</v>
      </c>
      <c r="E74" s="1">
        <v>14</v>
      </c>
      <c r="F74" s="1" t="s">
        <v>6</v>
      </c>
      <c r="G74" s="1">
        <v>1</v>
      </c>
      <c r="H74" s="1"/>
      <c r="I74" s="1"/>
      <c r="J74" s="1"/>
      <c r="K74" s="4" t="s">
        <v>17</v>
      </c>
      <c r="L74" s="5" t="s">
        <v>23</v>
      </c>
      <c r="M74" s="6"/>
      <c r="N74" s="3" t="s">
        <v>59</v>
      </c>
      <c r="O74" s="3"/>
    </row>
    <row r="75" spans="1:15" s="21" customFormat="1" ht="14.25" customHeight="1" x14ac:dyDescent="0.2">
      <c r="A75" s="1">
        <v>2012</v>
      </c>
      <c r="B75" s="2">
        <v>42613</v>
      </c>
      <c r="C75" s="3" t="s">
        <v>31</v>
      </c>
      <c r="D75" s="1">
        <v>20</v>
      </c>
      <c r="E75" s="1">
        <v>15</v>
      </c>
      <c r="F75" s="1" t="s">
        <v>6</v>
      </c>
      <c r="G75" s="1">
        <v>1</v>
      </c>
      <c r="H75" s="1"/>
      <c r="I75" s="1"/>
      <c r="J75" s="1"/>
      <c r="K75" s="4" t="s">
        <v>15</v>
      </c>
      <c r="L75" s="5" t="s">
        <v>23</v>
      </c>
      <c r="M75" s="6"/>
      <c r="N75" s="3" t="s">
        <v>59</v>
      </c>
      <c r="O75" s="3"/>
    </row>
    <row r="76" spans="1:15" s="21" customFormat="1" ht="14.25" customHeight="1" x14ac:dyDescent="0.2">
      <c r="A76" s="1">
        <v>2012</v>
      </c>
      <c r="B76" s="2">
        <v>42620</v>
      </c>
      <c r="C76" s="3" t="s">
        <v>53</v>
      </c>
      <c r="D76" s="1">
        <v>43</v>
      </c>
      <c r="E76" s="1">
        <v>0</v>
      </c>
      <c r="F76" s="1" t="s">
        <v>6</v>
      </c>
      <c r="G76" s="1">
        <v>1</v>
      </c>
      <c r="H76" s="1"/>
      <c r="I76" s="1"/>
      <c r="J76" s="1"/>
      <c r="K76" s="4" t="s">
        <v>15</v>
      </c>
      <c r="L76" s="5" t="s">
        <v>27</v>
      </c>
      <c r="M76" s="6"/>
      <c r="N76" s="3" t="s">
        <v>59</v>
      </c>
      <c r="O76" s="3"/>
    </row>
    <row r="77" spans="1:15" s="21" customFormat="1" ht="14.25" customHeight="1" x14ac:dyDescent="0.2">
      <c r="A77" s="1">
        <v>2012</v>
      </c>
      <c r="B77" s="2">
        <v>42627</v>
      </c>
      <c r="C77" s="3" t="s">
        <v>60</v>
      </c>
      <c r="D77" s="1">
        <v>41</v>
      </c>
      <c r="E77" s="1">
        <v>7</v>
      </c>
      <c r="F77" s="1" t="s">
        <v>6</v>
      </c>
      <c r="G77" s="1">
        <v>1</v>
      </c>
      <c r="H77" s="1"/>
      <c r="I77" s="1"/>
      <c r="J77" s="1"/>
      <c r="K77" s="4" t="s">
        <v>17</v>
      </c>
      <c r="L77" s="5" t="s">
        <v>23</v>
      </c>
      <c r="M77" s="6"/>
      <c r="N77" s="3" t="s">
        <v>59</v>
      </c>
      <c r="O77" s="3"/>
    </row>
    <row r="78" spans="1:15" s="21" customFormat="1" ht="14.25" customHeight="1" x14ac:dyDescent="0.2">
      <c r="A78" s="1">
        <v>2012</v>
      </c>
      <c r="B78" s="2">
        <v>42634</v>
      </c>
      <c r="C78" s="3" t="s">
        <v>42</v>
      </c>
      <c r="D78" s="1">
        <v>49</v>
      </c>
      <c r="E78" s="1">
        <v>3</v>
      </c>
      <c r="F78" s="1" t="s">
        <v>6</v>
      </c>
      <c r="G78" s="1">
        <v>1</v>
      </c>
      <c r="H78" s="1"/>
      <c r="I78" s="1"/>
      <c r="J78" s="1"/>
      <c r="K78" s="4" t="s">
        <v>17</v>
      </c>
      <c r="L78" s="5" t="s">
        <v>23</v>
      </c>
      <c r="M78" s="6"/>
      <c r="N78" s="3" t="s">
        <v>59</v>
      </c>
      <c r="O78" s="3"/>
    </row>
    <row r="79" spans="1:15" s="21" customFormat="1" ht="14.25" customHeight="1" x14ac:dyDescent="0.2">
      <c r="A79" s="1">
        <v>2012</v>
      </c>
      <c r="B79" s="2">
        <v>42641</v>
      </c>
      <c r="C79" s="3" t="s">
        <v>71</v>
      </c>
      <c r="D79" s="1">
        <v>35</v>
      </c>
      <c r="E79" s="1">
        <v>6</v>
      </c>
      <c r="F79" s="1" t="s">
        <v>6</v>
      </c>
      <c r="G79" s="1">
        <v>1</v>
      </c>
      <c r="H79" s="1"/>
      <c r="I79" s="1"/>
      <c r="J79" s="1"/>
      <c r="K79" s="4" t="s">
        <v>15</v>
      </c>
      <c r="L79" s="5" t="s">
        <v>80</v>
      </c>
      <c r="M79" s="6" t="s">
        <v>81</v>
      </c>
      <c r="N79" s="3" t="s">
        <v>59</v>
      </c>
      <c r="O79" s="3"/>
    </row>
    <row r="80" spans="1:15" s="21" customFormat="1" ht="14.25" customHeight="1" x14ac:dyDescent="0.2">
      <c r="A80" s="1">
        <v>2012</v>
      </c>
      <c r="B80" s="2">
        <v>42648</v>
      </c>
      <c r="C80" s="3" t="s">
        <v>72</v>
      </c>
      <c r="D80" s="1">
        <v>49</v>
      </c>
      <c r="E80" s="1">
        <v>17</v>
      </c>
      <c r="F80" s="1" t="s">
        <v>6</v>
      </c>
      <c r="G80" s="1">
        <v>1</v>
      </c>
      <c r="H80" s="1"/>
      <c r="I80" s="1"/>
      <c r="J80" s="1"/>
      <c r="K80" s="4" t="s">
        <v>17</v>
      </c>
      <c r="L80" s="5" t="s">
        <v>23</v>
      </c>
      <c r="M80" s="6"/>
      <c r="N80" s="3" t="s">
        <v>59</v>
      </c>
      <c r="O80" s="3"/>
    </row>
    <row r="81" spans="1:15" s="21" customFormat="1" ht="14.25" customHeight="1" x14ac:dyDescent="0.2">
      <c r="A81" s="1">
        <v>2012</v>
      </c>
      <c r="B81" s="2">
        <v>42655</v>
      </c>
      <c r="C81" s="3" t="s">
        <v>54</v>
      </c>
      <c r="D81" s="1">
        <v>54</v>
      </c>
      <c r="E81" s="1">
        <v>0</v>
      </c>
      <c r="F81" s="1" t="s">
        <v>6</v>
      </c>
      <c r="G81" s="1">
        <v>1</v>
      </c>
      <c r="H81" s="1"/>
      <c r="I81" s="1"/>
      <c r="J81" s="1"/>
      <c r="K81" s="4" t="s">
        <v>15</v>
      </c>
      <c r="L81" s="5" t="s">
        <v>24</v>
      </c>
      <c r="M81" s="6"/>
      <c r="N81" s="3" t="s">
        <v>59</v>
      </c>
      <c r="O81" s="3"/>
    </row>
    <row r="82" spans="1:15" s="21" customFormat="1" ht="14.25" customHeight="1" x14ac:dyDescent="0.2">
      <c r="A82" s="1">
        <v>2012</v>
      </c>
      <c r="B82" s="2">
        <v>42669</v>
      </c>
      <c r="C82" s="3" t="s">
        <v>30</v>
      </c>
      <c r="D82" s="1">
        <v>45</v>
      </c>
      <c r="E82" s="1">
        <v>0</v>
      </c>
      <c r="F82" s="1" t="s">
        <v>6</v>
      </c>
      <c r="G82" s="1">
        <v>1</v>
      </c>
      <c r="H82" s="1"/>
      <c r="I82" s="1"/>
      <c r="J82" s="1"/>
      <c r="K82" s="4" t="s">
        <v>17</v>
      </c>
      <c r="L82" s="5" t="s">
        <v>23</v>
      </c>
      <c r="M82" s="6"/>
      <c r="N82" s="3" t="s">
        <v>59</v>
      </c>
      <c r="O82" s="3"/>
    </row>
    <row r="83" spans="1:15" s="21" customFormat="1" ht="14.25" customHeight="1" x14ac:dyDescent="0.2">
      <c r="A83" s="1">
        <v>2012</v>
      </c>
      <c r="B83" s="2">
        <v>42676</v>
      </c>
      <c r="C83" s="3" t="s">
        <v>29</v>
      </c>
      <c r="D83" s="1">
        <v>45</v>
      </c>
      <c r="E83" s="1">
        <v>0</v>
      </c>
      <c r="F83" s="1" t="s">
        <v>6</v>
      </c>
      <c r="G83" s="1">
        <v>1</v>
      </c>
      <c r="H83" s="1"/>
      <c r="I83" s="1"/>
      <c r="J83" s="1"/>
      <c r="K83" s="4" t="s">
        <v>15</v>
      </c>
      <c r="L83" s="5" t="s">
        <v>24</v>
      </c>
      <c r="M83" s="6"/>
      <c r="N83" s="3" t="s">
        <v>59</v>
      </c>
      <c r="O83" s="3"/>
    </row>
    <row r="84" spans="1:15" s="21" customFormat="1" ht="14.25" customHeight="1" x14ac:dyDescent="0.2">
      <c r="A84" s="1">
        <v>2012</v>
      </c>
      <c r="B84" s="2">
        <v>42683</v>
      </c>
      <c r="C84" s="3" t="s">
        <v>73</v>
      </c>
      <c r="D84" s="1">
        <v>34</v>
      </c>
      <c r="E84" s="1">
        <v>7</v>
      </c>
      <c r="F84" s="1" t="s">
        <v>6</v>
      </c>
      <c r="G84" s="1">
        <v>1</v>
      </c>
      <c r="H84" s="1"/>
      <c r="I84" s="1"/>
      <c r="J84" s="1"/>
      <c r="K84" s="4" t="s">
        <v>17</v>
      </c>
      <c r="L84" s="5" t="s">
        <v>23</v>
      </c>
      <c r="M84" s="6"/>
      <c r="N84" s="3" t="s">
        <v>59</v>
      </c>
      <c r="O84" s="3" t="s">
        <v>67</v>
      </c>
    </row>
    <row r="85" spans="1:15" s="21" customFormat="1" ht="14.25" customHeight="1" x14ac:dyDescent="0.2">
      <c r="A85" s="1">
        <v>2012</v>
      </c>
      <c r="B85" s="2">
        <v>42690</v>
      </c>
      <c r="C85" s="3" t="s">
        <v>64</v>
      </c>
      <c r="D85" s="1">
        <v>42</v>
      </c>
      <c r="E85" s="1">
        <v>14</v>
      </c>
      <c r="F85" s="1" t="s">
        <v>6</v>
      </c>
      <c r="G85" s="1">
        <v>1</v>
      </c>
      <c r="H85" s="1"/>
      <c r="I85" s="1"/>
      <c r="J85" s="1"/>
      <c r="K85" s="4" t="s">
        <v>17</v>
      </c>
      <c r="L85" s="5" t="s">
        <v>23</v>
      </c>
      <c r="M85" s="6"/>
      <c r="N85" s="3" t="s">
        <v>59</v>
      </c>
      <c r="O85" s="3" t="s">
        <v>67</v>
      </c>
    </row>
    <row r="86" spans="1:15" s="21" customFormat="1" ht="14.25" customHeight="1" x14ac:dyDescent="0.2">
      <c r="A86" s="1">
        <v>2012</v>
      </c>
      <c r="B86" s="2">
        <v>42697</v>
      </c>
      <c r="C86" s="3" t="s">
        <v>29</v>
      </c>
      <c r="D86" s="1">
        <v>31</v>
      </c>
      <c r="E86" s="1">
        <v>0</v>
      </c>
      <c r="F86" s="1" t="s">
        <v>6</v>
      </c>
      <c r="G86" s="1">
        <v>1</v>
      </c>
      <c r="H86" s="1"/>
      <c r="I86" s="1"/>
      <c r="J86" s="1"/>
      <c r="K86" s="4" t="s">
        <v>17</v>
      </c>
      <c r="L86" s="5" t="s">
        <v>23</v>
      </c>
      <c r="M86" s="6"/>
      <c r="N86" s="3" t="s">
        <v>59</v>
      </c>
      <c r="O86" s="3" t="s">
        <v>67</v>
      </c>
    </row>
    <row r="87" spans="1:15" s="21" customFormat="1" ht="14.25" customHeight="1" x14ac:dyDescent="0.2">
      <c r="A87" s="1">
        <v>2012</v>
      </c>
      <c r="B87" s="2">
        <v>42705</v>
      </c>
      <c r="C87" s="3" t="s">
        <v>36</v>
      </c>
      <c r="D87" s="1">
        <v>45</v>
      </c>
      <c r="E87" s="1">
        <v>15</v>
      </c>
      <c r="F87" s="1" t="s">
        <v>6</v>
      </c>
      <c r="G87" s="1">
        <v>1</v>
      </c>
      <c r="H87" s="1"/>
      <c r="I87" s="1"/>
      <c r="J87" s="1"/>
      <c r="K87" s="4" t="s">
        <v>17</v>
      </c>
      <c r="L87" s="5" t="s">
        <v>23</v>
      </c>
      <c r="M87" s="6"/>
      <c r="N87" s="3" t="s">
        <v>59</v>
      </c>
      <c r="O87" s="3" t="s">
        <v>67</v>
      </c>
    </row>
    <row r="88" spans="1:15" s="21" customFormat="1" ht="14.25" customHeight="1" x14ac:dyDescent="0.2">
      <c r="A88" s="1">
        <v>2012</v>
      </c>
      <c r="B88" s="2">
        <v>42712</v>
      </c>
      <c r="C88" s="3" t="s">
        <v>82</v>
      </c>
      <c r="D88" s="1">
        <v>52</v>
      </c>
      <c r="E88" s="1">
        <v>0</v>
      </c>
      <c r="F88" s="1" t="s">
        <v>6</v>
      </c>
      <c r="G88" s="1">
        <v>1</v>
      </c>
      <c r="H88" s="1"/>
      <c r="I88" s="1"/>
      <c r="J88" s="1"/>
      <c r="K88" s="4" t="s">
        <v>39</v>
      </c>
      <c r="L88" s="5" t="s">
        <v>68</v>
      </c>
      <c r="M88" s="6" t="s">
        <v>69</v>
      </c>
      <c r="N88" s="3" t="s">
        <v>59</v>
      </c>
      <c r="O88" s="3" t="s">
        <v>70</v>
      </c>
    </row>
    <row r="89" spans="1:15" s="21" customFormat="1" ht="14.25" customHeight="1" x14ac:dyDescent="0.2">
      <c r="A89" s="53">
        <v>2013</v>
      </c>
      <c r="B89" s="54">
        <v>42612</v>
      </c>
      <c r="C89" s="55" t="s">
        <v>83</v>
      </c>
      <c r="D89" s="53">
        <v>63</v>
      </c>
      <c r="E89" s="53">
        <v>13</v>
      </c>
      <c r="F89" s="53" t="s">
        <v>6</v>
      </c>
      <c r="G89" s="53">
        <v>1</v>
      </c>
      <c r="H89" s="53"/>
      <c r="I89" s="53"/>
      <c r="J89" s="53"/>
      <c r="K89" s="56" t="s">
        <v>15</v>
      </c>
      <c r="L89" s="57" t="s">
        <v>84</v>
      </c>
      <c r="M89" s="58"/>
      <c r="N89" s="55" t="s">
        <v>59</v>
      </c>
      <c r="O89" s="55"/>
    </row>
    <row r="90" spans="1:15" s="21" customFormat="1" ht="14.25" customHeight="1" x14ac:dyDescent="0.2">
      <c r="A90" s="53">
        <v>2013</v>
      </c>
      <c r="B90" s="54">
        <v>42619</v>
      </c>
      <c r="C90" s="55" t="s">
        <v>85</v>
      </c>
      <c r="D90" s="53">
        <v>28</v>
      </c>
      <c r="E90" s="53">
        <v>19</v>
      </c>
      <c r="F90" s="53" t="s">
        <v>6</v>
      </c>
      <c r="G90" s="53">
        <v>1</v>
      </c>
      <c r="H90" s="53"/>
      <c r="I90" s="53"/>
      <c r="J90" s="53"/>
      <c r="K90" s="56" t="s">
        <v>17</v>
      </c>
      <c r="L90" s="57" t="s">
        <v>23</v>
      </c>
      <c r="M90" s="58"/>
      <c r="N90" s="55" t="s">
        <v>59</v>
      </c>
      <c r="O90" s="55"/>
    </row>
    <row r="91" spans="1:15" s="21" customFormat="1" ht="14.25" customHeight="1" x14ac:dyDescent="0.2">
      <c r="A91" s="53">
        <v>2013</v>
      </c>
      <c r="B91" s="54">
        <v>42625</v>
      </c>
      <c r="C91" s="55" t="s">
        <v>29</v>
      </c>
      <c r="D91" s="53">
        <v>35</v>
      </c>
      <c r="E91" s="53">
        <v>3</v>
      </c>
      <c r="F91" s="53" t="s">
        <v>6</v>
      </c>
      <c r="G91" s="53">
        <v>1</v>
      </c>
      <c r="H91" s="53"/>
      <c r="I91" s="53"/>
      <c r="J91" s="53"/>
      <c r="K91" s="56" t="s">
        <v>15</v>
      </c>
      <c r="L91" s="57" t="s">
        <v>24</v>
      </c>
      <c r="M91" s="58"/>
      <c r="N91" s="55" t="s">
        <v>59</v>
      </c>
      <c r="O91" s="55"/>
    </row>
    <row r="92" spans="1:15" s="21" customFormat="1" ht="14.25" customHeight="1" x14ac:dyDescent="0.2">
      <c r="A92" s="53">
        <v>2013</v>
      </c>
      <c r="B92" s="54">
        <v>42633</v>
      </c>
      <c r="C92" s="55" t="s">
        <v>86</v>
      </c>
      <c r="D92" s="53">
        <v>7</v>
      </c>
      <c r="E92" s="53">
        <v>19</v>
      </c>
      <c r="F92" s="53" t="s">
        <v>7</v>
      </c>
      <c r="G92" s="53"/>
      <c r="H92" s="53">
        <v>1</v>
      </c>
      <c r="I92" s="53"/>
      <c r="J92" s="53"/>
      <c r="K92" s="56" t="s">
        <v>17</v>
      </c>
      <c r="L92" s="57" t="s">
        <v>23</v>
      </c>
      <c r="M92" s="58"/>
      <c r="N92" s="55" t="s">
        <v>59</v>
      </c>
      <c r="O92" s="55"/>
    </row>
    <row r="93" spans="1:15" s="21" customFormat="1" ht="14.25" customHeight="1" x14ac:dyDescent="0.2">
      <c r="A93" s="53">
        <v>2013</v>
      </c>
      <c r="B93" s="54">
        <v>42640</v>
      </c>
      <c r="C93" s="55" t="s">
        <v>72</v>
      </c>
      <c r="D93" s="53">
        <v>45</v>
      </c>
      <c r="E93" s="53">
        <v>16</v>
      </c>
      <c r="F93" s="53" t="s">
        <v>6</v>
      </c>
      <c r="G93" s="53">
        <v>1</v>
      </c>
      <c r="H93" s="53"/>
      <c r="I93" s="53"/>
      <c r="J93" s="53"/>
      <c r="K93" s="56" t="s">
        <v>15</v>
      </c>
      <c r="L93" s="57" t="s">
        <v>25</v>
      </c>
      <c r="M93" s="58"/>
      <c r="N93" s="55" t="s">
        <v>59</v>
      </c>
      <c r="O93" s="55"/>
    </row>
    <row r="94" spans="1:15" s="21" customFormat="1" ht="14.25" customHeight="1" x14ac:dyDescent="0.2">
      <c r="A94" s="53">
        <v>2013</v>
      </c>
      <c r="B94" s="54">
        <v>42647</v>
      </c>
      <c r="C94" s="55" t="s">
        <v>52</v>
      </c>
      <c r="D94" s="53">
        <v>56</v>
      </c>
      <c r="E94" s="53">
        <v>6</v>
      </c>
      <c r="F94" s="53" t="s">
        <v>6</v>
      </c>
      <c r="G94" s="53">
        <v>1</v>
      </c>
      <c r="H94" s="53"/>
      <c r="I94" s="53"/>
      <c r="J94" s="53"/>
      <c r="K94" s="56" t="s">
        <v>15</v>
      </c>
      <c r="L94" s="57" t="s">
        <v>58</v>
      </c>
      <c r="M94" s="58"/>
      <c r="N94" s="55" t="s">
        <v>59</v>
      </c>
      <c r="O94" s="55"/>
    </row>
    <row r="95" spans="1:15" s="21" customFormat="1" ht="14.25" customHeight="1" x14ac:dyDescent="0.2">
      <c r="A95" s="53">
        <v>2013</v>
      </c>
      <c r="B95" s="54">
        <v>42661</v>
      </c>
      <c r="C95" s="55" t="s">
        <v>31</v>
      </c>
      <c r="D95" s="53">
        <v>34</v>
      </c>
      <c r="E95" s="53">
        <v>0</v>
      </c>
      <c r="F95" s="53" t="s">
        <v>6</v>
      </c>
      <c r="G95" s="53">
        <v>1</v>
      </c>
      <c r="H95" s="53"/>
      <c r="I95" s="53"/>
      <c r="J95" s="53"/>
      <c r="K95" s="56" t="s">
        <v>17</v>
      </c>
      <c r="L95" s="57" t="s">
        <v>23</v>
      </c>
      <c r="M95" s="58"/>
      <c r="N95" s="55" t="s">
        <v>59</v>
      </c>
      <c r="O95" s="55"/>
    </row>
    <row r="96" spans="1:15" s="21" customFormat="1" ht="14.25" customHeight="1" x14ac:dyDescent="0.2">
      <c r="A96" s="53">
        <v>2013</v>
      </c>
      <c r="B96" s="54">
        <v>42668</v>
      </c>
      <c r="C96" s="55" t="s">
        <v>53</v>
      </c>
      <c r="D96" s="53">
        <v>43</v>
      </c>
      <c r="E96" s="53">
        <v>0</v>
      </c>
      <c r="F96" s="53" t="s">
        <v>6</v>
      </c>
      <c r="G96" s="53">
        <v>1</v>
      </c>
      <c r="H96" s="53"/>
      <c r="I96" s="53"/>
      <c r="J96" s="53"/>
      <c r="K96" s="56" t="s">
        <v>17</v>
      </c>
      <c r="L96" s="57" t="s">
        <v>23</v>
      </c>
      <c r="M96" s="58"/>
      <c r="N96" s="55" t="s">
        <v>59</v>
      </c>
      <c r="O96" s="55"/>
    </row>
    <row r="97" spans="1:15" s="21" customFormat="1" ht="14.25" customHeight="1" x14ac:dyDescent="0.2">
      <c r="A97" s="53">
        <v>2013</v>
      </c>
      <c r="B97" s="54">
        <v>42675</v>
      </c>
      <c r="C97" s="55" t="s">
        <v>42</v>
      </c>
      <c r="D97" s="53">
        <v>52</v>
      </c>
      <c r="E97" s="53">
        <v>7</v>
      </c>
      <c r="F97" s="53" t="s">
        <v>6</v>
      </c>
      <c r="G97" s="53">
        <v>1</v>
      </c>
      <c r="H97" s="53"/>
      <c r="I97" s="53"/>
      <c r="J97" s="53"/>
      <c r="K97" s="56" t="s">
        <v>15</v>
      </c>
      <c r="L97" s="57" t="s">
        <v>27</v>
      </c>
      <c r="M97" s="58"/>
      <c r="N97" s="55" t="s">
        <v>59</v>
      </c>
      <c r="O97" s="55"/>
    </row>
    <row r="98" spans="1:15" s="21" customFormat="1" ht="14.25" customHeight="1" x14ac:dyDescent="0.2">
      <c r="A98" s="53">
        <v>2013</v>
      </c>
      <c r="B98" s="54">
        <v>42682</v>
      </c>
      <c r="C98" s="55" t="s">
        <v>71</v>
      </c>
      <c r="D98" s="53">
        <v>36</v>
      </c>
      <c r="E98" s="53">
        <v>7</v>
      </c>
      <c r="F98" s="53" t="s">
        <v>6</v>
      </c>
      <c r="G98" s="53">
        <v>1</v>
      </c>
      <c r="H98" s="53"/>
      <c r="I98" s="53"/>
      <c r="J98" s="53"/>
      <c r="K98" s="56" t="s">
        <v>17</v>
      </c>
      <c r="L98" s="57" t="s">
        <v>23</v>
      </c>
      <c r="M98" s="58"/>
      <c r="N98" s="55" t="s">
        <v>59</v>
      </c>
      <c r="O98" s="55"/>
    </row>
    <row r="99" spans="1:15" s="21" customFormat="1" ht="14.25" customHeight="1" x14ac:dyDescent="0.2">
      <c r="A99" s="53">
        <v>2013</v>
      </c>
      <c r="B99" s="54">
        <v>42689</v>
      </c>
      <c r="C99" s="55" t="s">
        <v>42</v>
      </c>
      <c r="D99" s="53">
        <v>57</v>
      </c>
      <c r="E99" s="53">
        <v>0</v>
      </c>
      <c r="F99" s="53" t="s">
        <v>6</v>
      </c>
      <c r="G99" s="53">
        <v>1</v>
      </c>
      <c r="H99" s="53"/>
      <c r="I99" s="53"/>
      <c r="J99" s="53"/>
      <c r="K99" s="56" t="s">
        <v>15</v>
      </c>
      <c r="L99" s="57" t="s">
        <v>42</v>
      </c>
      <c r="M99" s="58"/>
      <c r="N99" s="55" t="s">
        <v>59</v>
      </c>
      <c r="O99" s="55" t="s">
        <v>67</v>
      </c>
    </row>
    <row r="100" spans="1:15" s="21" customFormat="1" ht="14.25" customHeight="1" x14ac:dyDescent="0.2">
      <c r="A100" s="53">
        <v>2013</v>
      </c>
      <c r="B100" s="54">
        <v>42696</v>
      </c>
      <c r="C100" s="55" t="s">
        <v>87</v>
      </c>
      <c r="D100" s="53">
        <v>49</v>
      </c>
      <c r="E100" s="53">
        <v>7</v>
      </c>
      <c r="F100" s="53" t="s">
        <v>6</v>
      </c>
      <c r="G100" s="53">
        <v>1</v>
      </c>
      <c r="H100" s="53"/>
      <c r="I100" s="53"/>
      <c r="J100" s="53"/>
      <c r="K100" s="56" t="s">
        <v>17</v>
      </c>
      <c r="L100" s="57" t="s">
        <v>23</v>
      </c>
      <c r="M100" s="58"/>
      <c r="N100" s="55" t="s">
        <v>59</v>
      </c>
      <c r="O100" s="55" t="s">
        <v>67</v>
      </c>
    </row>
    <row r="101" spans="1:15" s="21" customFormat="1" ht="14.25" customHeight="1" x14ac:dyDescent="0.2">
      <c r="A101" s="53">
        <v>2013</v>
      </c>
      <c r="B101" s="54">
        <v>42703</v>
      </c>
      <c r="C101" s="55" t="s">
        <v>31</v>
      </c>
      <c r="D101" s="53">
        <v>37</v>
      </c>
      <c r="E101" s="53">
        <v>34</v>
      </c>
      <c r="F101" s="53" t="s">
        <v>6</v>
      </c>
      <c r="G101" s="53">
        <v>1</v>
      </c>
      <c r="H101" s="53"/>
      <c r="I101" s="53"/>
      <c r="J101" s="53" t="s">
        <v>26</v>
      </c>
      <c r="K101" s="56" t="s">
        <v>17</v>
      </c>
      <c r="L101" s="57" t="s">
        <v>23</v>
      </c>
      <c r="M101" s="58"/>
      <c r="N101" s="55" t="s">
        <v>59</v>
      </c>
      <c r="O101" s="55" t="s">
        <v>67</v>
      </c>
    </row>
    <row r="102" spans="1:15" s="21" customFormat="1" ht="14.25" customHeight="1" x14ac:dyDescent="0.2">
      <c r="A102" s="53">
        <v>2013</v>
      </c>
      <c r="B102" s="54">
        <v>42710</v>
      </c>
      <c r="C102" s="55" t="s">
        <v>86</v>
      </c>
      <c r="D102" s="53">
        <v>27</v>
      </c>
      <c r="E102" s="53">
        <v>25</v>
      </c>
      <c r="F102" s="53" t="s">
        <v>6</v>
      </c>
      <c r="G102" s="53">
        <v>1</v>
      </c>
      <c r="H102" s="53"/>
      <c r="I102" s="53"/>
      <c r="J102" s="53"/>
      <c r="K102" s="56" t="s">
        <v>39</v>
      </c>
      <c r="L102" s="57" t="s">
        <v>40</v>
      </c>
      <c r="M102" s="58"/>
      <c r="N102" s="55" t="s">
        <v>59</v>
      </c>
      <c r="O102" s="55" t="s">
        <v>88</v>
      </c>
    </row>
    <row r="103" spans="1:15" s="21" customFormat="1" ht="14.25" customHeight="1" x14ac:dyDescent="0.2">
      <c r="A103" s="53">
        <v>2013</v>
      </c>
      <c r="B103" s="54">
        <v>42718</v>
      </c>
      <c r="C103" s="55" t="s">
        <v>89</v>
      </c>
      <c r="D103" s="53">
        <v>28</v>
      </c>
      <c r="E103" s="53">
        <v>35</v>
      </c>
      <c r="F103" s="53" t="s">
        <v>7</v>
      </c>
      <c r="G103" s="53"/>
      <c r="H103" s="53">
        <v>1</v>
      </c>
      <c r="I103" s="53"/>
      <c r="J103" s="53"/>
      <c r="K103" s="56" t="s">
        <v>39</v>
      </c>
      <c r="L103" s="57" t="s">
        <v>43</v>
      </c>
      <c r="M103" s="58" t="s">
        <v>90</v>
      </c>
      <c r="N103" s="55" t="s">
        <v>59</v>
      </c>
      <c r="O103" s="55" t="s">
        <v>91</v>
      </c>
    </row>
    <row r="104" spans="1:15" s="21" customFormat="1" ht="14.25" customHeight="1" x14ac:dyDescent="0.2">
      <c r="A104" s="1">
        <v>2014</v>
      </c>
      <c r="B104" s="2">
        <v>42611</v>
      </c>
      <c r="C104" s="3" t="s">
        <v>83</v>
      </c>
      <c r="D104" s="1">
        <v>38</v>
      </c>
      <c r="E104" s="1">
        <v>13</v>
      </c>
      <c r="F104" s="1" t="s">
        <v>6</v>
      </c>
      <c r="G104" s="1">
        <v>1</v>
      </c>
      <c r="H104" s="1"/>
      <c r="I104" s="1"/>
      <c r="J104" s="1"/>
      <c r="K104" s="4" t="s">
        <v>17</v>
      </c>
      <c r="L104" s="5" t="s">
        <v>23</v>
      </c>
      <c r="M104" s="6"/>
      <c r="N104" s="3" t="s">
        <v>59</v>
      </c>
      <c r="O104" s="3"/>
    </row>
    <row r="105" spans="1:15" s="21" customFormat="1" ht="14.25" customHeight="1" x14ac:dyDescent="0.2">
      <c r="A105" s="1">
        <v>2014</v>
      </c>
      <c r="B105" s="2">
        <v>42618</v>
      </c>
      <c r="C105" s="3" t="s">
        <v>85</v>
      </c>
      <c r="D105" s="1">
        <v>20</v>
      </c>
      <c r="E105" s="1">
        <v>27</v>
      </c>
      <c r="F105" s="1" t="s">
        <v>7</v>
      </c>
      <c r="G105" s="1"/>
      <c r="H105" s="1">
        <v>1</v>
      </c>
      <c r="I105" s="1"/>
      <c r="J105" s="1"/>
      <c r="K105" s="4" t="s">
        <v>15</v>
      </c>
      <c r="L105" s="5" t="s">
        <v>84</v>
      </c>
      <c r="M105" s="6"/>
      <c r="N105" s="3" t="s">
        <v>59</v>
      </c>
      <c r="O105" s="3"/>
    </row>
    <row r="106" spans="1:15" s="21" customFormat="1" ht="14.25" customHeight="1" x14ac:dyDescent="0.2">
      <c r="A106" s="1">
        <v>2014</v>
      </c>
      <c r="B106" s="2">
        <v>42625</v>
      </c>
      <c r="C106" s="3" t="s">
        <v>29</v>
      </c>
      <c r="D106" s="1">
        <v>52</v>
      </c>
      <c r="E106" s="1">
        <v>14</v>
      </c>
      <c r="F106" s="1" t="s">
        <v>6</v>
      </c>
      <c r="G106" s="1">
        <v>1</v>
      </c>
      <c r="H106" s="1"/>
      <c r="I106" s="1"/>
      <c r="J106" s="1"/>
      <c r="K106" s="4" t="s">
        <v>17</v>
      </c>
      <c r="L106" s="5" t="s">
        <v>23</v>
      </c>
      <c r="M106" s="6"/>
      <c r="N106" s="3" t="s">
        <v>59</v>
      </c>
      <c r="O106" s="3"/>
    </row>
    <row r="107" spans="1:15" s="21" customFormat="1" ht="14.25" customHeight="1" x14ac:dyDescent="0.2">
      <c r="A107" s="1">
        <v>2014</v>
      </c>
      <c r="B107" s="2">
        <v>42632</v>
      </c>
      <c r="C107" s="3" t="s">
        <v>86</v>
      </c>
      <c r="D107" s="1">
        <v>23</v>
      </c>
      <c r="E107" s="1">
        <v>22</v>
      </c>
      <c r="F107" s="1" t="s">
        <v>6</v>
      </c>
      <c r="G107" s="1">
        <v>1</v>
      </c>
      <c r="H107" s="1"/>
      <c r="I107" s="1"/>
      <c r="J107" s="1"/>
      <c r="K107" s="4" t="s">
        <v>15</v>
      </c>
      <c r="L107" s="5" t="s">
        <v>84</v>
      </c>
      <c r="M107" s="6"/>
      <c r="N107" s="3" t="s">
        <v>59</v>
      </c>
      <c r="O107" s="3"/>
    </row>
    <row r="108" spans="1:15" s="21" customFormat="1" ht="14.25" customHeight="1" x14ac:dyDescent="0.2">
      <c r="A108" s="1">
        <v>2014</v>
      </c>
      <c r="B108" s="2">
        <v>42639</v>
      </c>
      <c r="C108" s="3" t="s">
        <v>72</v>
      </c>
      <c r="D108" s="1">
        <v>35</v>
      </c>
      <c r="E108" s="1">
        <v>14</v>
      </c>
      <c r="F108" s="1" t="s">
        <v>6</v>
      </c>
      <c r="G108" s="1">
        <v>1</v>
      </c>
      <c r="H108" s="1"/>
      <c r="I108" s="1"/>
      <c r="J108" s="1"/>
      <c r="K108" s="4" t="s">
        <v>17</v>
      </c>
      <c r="L108" s="5" t="s">
        <v>23</v>
      </c>
      <c r="M108" s="6"/>
      <c r="N108" s="3" t="s">
        <v>59</v>
      </c>
      <c r="O108" s="3"/>
    </row>
    <row r="109" spans="1:15" s="21" customFormat="1" ht="14.25" customHeight="1" x14ac:dyDescent="0.2">
      <c r="A109" s="1">
        <v>2014</v>
      </c>
      <c r="B109" s="2">
        <v>42645</v>
      </c>
      <c r="C109" s="3" t="s">
        <v>52</v>
      </c>
      <c r="D109" s="1">
        <v>52</v>
      </c>
      <c r="E109" s="1">
        <v>0</v>
      </c>
      <c r="F109" s="1" t="s">
        <v>6</v>
      </c>
      <c r="G109" s="1">
        <v>1</v>
      </c>
      <c r="H109" s="1"/>
      <c r="I109" s="1"/>
      <c r="J109" s="1"/>
      <c r="K109" s="4" t="s">
        <v>17</v>
      </c>
      <c r="L109" s="5" t="s">
        <v>23</v>
      </c>
      <c r="M109" s="6"/>
      <c r="N109" s="3" t="s">
        <v>59</v>
      </c>
      <c r="O109" s="3"/>
    </row>
    <row r="110" spans="1:15" s="21" customFormat="1" ht="14.25" customHeight="1" x14ac:dyDescent="0.2">
      <c r="A110" s="1">
        <v>2014</v>
      </c>
      <c r="B110" s="2">
        <v>42660</v>
      </c>
      <c r="C110" s="3" t="s">
        <v>31</v>
      </c>
      <c r="D110" s="1">
        <v>28</v>
      </c>
      <c r="E110" s="1">
        <v>21</v>
      </c>
      <c r="F110" s="1" t="s">
        <v>6</v>
      </c>
      <c r="G110" s="1">
        <v>1</v>
      </c>
      <c r="H110" s="1"/>
      <c r="I110" s="1"/>
      <c r="J110" s="1"/>
      <c r="K110" s="4" t="s">
        <v>15</v>
      </c>
      <c r="L110" s="5" t="s">
        <v>23</v>
      </c>
      <c r="M110" s="6"/>
      <c r="N110" s="3" t="s">
        <v>59</v>
      </c>
      <c r="O110" s="3"/>
    </row>
    <row r="111" spans="1:15" s="21" customFormat="1" ht="14.25" customHeight="1" x14ac:dyDescent="0.2">
      <c r="A111" s="1">
        <v>2014</v>
      </c>
      <c r="B111" s="2">
        <v>42667</v>
      </c>
      <c r="C111" s="3" t="s">
        <v>53</v>
      </c>
      <c r="D111" s="1">
        <v>63</v>
      </c>
      <c r="E111" s="1">
        <v>0</v>
      </c>
      <c r="F111" s="1" t="s">
        <v>6</v>
      </c>
      <c r="G111" s="1">
        <v>1</v>
      </c>
      <c r="H111" s="1"/>
      <c r="I111" s="1"/>
      <c r="J111" s="1"/>
      <c r="K111" s="4" t="s">
        <v>15</v>
      </c>
      <c r="L111" s="5" t="s">
        <v>27</v>
      </c>
      <c r="M111" s="6"/>
      <c r="N111" s="3" t="s">
        <v>59</v>
      </c>
      <c r="O111" s="3"/>
    </row>
    <row r="112" spans="1:15" s="21" customFormat="1" ht="14.25" customHeight="1" x14ac:dyDescent="0.2">
      <c r="A112" s="1">
        <v>2014</v>
      </c>
      <c r="B112" s="2">
        <v>42674</v>
      </c>
      <c r="C112" s="3" t="s">
        <v>42</v>
      </c>
      <c r="D112" s="1">
        <v>7</v>
      </c>
      <c r="E112" s="1">
        <v>8</v>
      </c>
      <c r="F112" s="1" t="s">
        <v>7</v>
      </c>
      <c r="G112" s="1"/>
      <c r="H112" s="1">
        <v>1</v>
      </c>
      <c r="I112" s="1"/>
      <c r="J112" s="1"/>
      <c r="K112" s="4" t="s">
        <v>17</v>
      </c>
      <c r="L112" s="5" t="s">
        <v>23</v>
      </c>
      <c r="M112" s="6"/>
      <c r="N112" s="3" t="s">
        <v>59</v>
      </c>
      <c r="O112" s="3"/>
    </row>
    <row r="113" spans="1:15" s="21" customFormat="1" ht="14.25" customHeight="1" x14ac:dyDescent="0.2">
      <c r="A113" s="1">
        <v>2014</v>
      </c>
      <c r="B113" s="2">
        <v>42681</v>
      </c>
      <c r="C113" s="3" t="s">
        <v>71</v>
      </c>
      <c r="D113" s="1">
        <v>0</v>
      </c>
      <c r="E113" s="1">
        <v>41</v>
      </c>
      <c r="F113" s="1" t="s">
        <v>7</v>
      </c>
      <c r="G113" s="1"/>
      <c r="H113" s="1">
        <v>1</v>
      </c>
      <c r="I113" s="1"/>
      <c r="J113" s="1"/>
      <c r="K113" s="4" t="s">
        <v>15</v>
      </c>
      <c r="L113" s="5" t="s">
        <v>24</v>
      </c>
      <c r="M113" s="6"/>
      <c r="N113" s="3" t="s">
        <v>59</v>
      </c>
      <c r="O113" s="3"/>
    </row>
    <row r="114" spans="1:15" s="21" customFormat="1" ht="14.25" customHeight="1" x14ac:dyDescent="0.2">
      <c r="A114" s="1">
        <v>2014</v>
      </c>
      <c r="B114" s="2">
        <v>42688</v>
      </c>
      <c r="C114" s="3" t="s">
        <v>87</v>
      </c>
      <c r="D114" s="1">
        <v>50</v>
      </c>
      <c r="E114" s="1">
        <v>13</v>
      </c>
      <c r="F114" s="1" t="s">
        <v>6</v>
      </c>
      <c r="G114" s="1">
        <v>1</v>
      </c>
      <c r="H114" s="1"/>
      <c r="I114" s="1"/>
      <c r="J114" s="1"/>
      <c r="K114" s="4" t="s">
        <v>17</v>
      </c>
      <c r="L114" s="5" t="s">
        <v>23</v>
      </c>
      <c r="M114" s="6"/>
      <c r="N114" s="3" t="s">
        <v>59</v>
      </c>
      <c r="O114" s="3" t="s">
        <v>67</v>
      </c>
    </row>
    <row r="115" spans="1:15" s="21" customFormat="1" ht="14.25" customHeight="1" x14ac:dyDescent="0.2">
      <c r="A115" s="1">
        <v>2014</v>
      </c>
      <c r="B115" s="2">
        <v>42695</v>
      </c>
      <c r="C115" s="3" t="s">
        <v>31</v>
      </c>
      <c r="D115" s="1">
        <v>15</v>
      </c>
      <c r="E115" s="1">
        <v>17</v>
      </c>
      <c r="F115" s="1" t="s">
        <v>7</v>
      </c>
      <c r="G115" s="1"/>
      <c r="H115" s="1">
        <v>1</v>
      </c>
      <c r="I115" s="1"/>
      <c r="J115" s="1"/>
      <c r="K115" s="4" t="s">
        <v>15</v>
      </c>
      <c r="L115" s="5" t="s">
        <v>23</v>
      </c>
      <c r="M115" s="6"/>
      <c r="N115" s="3" t="s">
        <v>59</v>
      </c>
      <c r="O115" s="3" t="s">
        <v>67</v>
      </c>
    </row>
    <row r="116" spans="1:15" s="21" customFormat="1" ht="14.25" customHeight="1" x14ac:dyDescent="0.2">
      <c r="A116" s="53">
        <v>2015</v>
      </c>
      <c r="B116" s="54">
        <v>42610</v>
      </c>
      <c r="C116" s="55" t="s">
        <v>71</v>
      </c>
      <c r="D116" s="53">
        <v>16</v>
      </c>
      <c r="E116" s="53">
        <v>22</v>
      </c>
      <c r="F116" s="53" t="s">
        <v>7</v>
      </c>
      <c r="G116" s="53"/>
      <c r="H116" s="53">
        <v>1</v>
      </c>
      <c r="I116" s="53"/>
      <c r="J116" s="53"/>
      <c r="K116" s="56" t="s">
        <v>15</v>
      </c>
      <c r="L116" s="57" t="s">
        <v>24</v>
      </c>
      <c r="M116" s="58"/>
      <c r="N116" s="55" t="s">
        <v>59</v>
      </c>
      <c r="O116" s="55"/>
    </row>
    <row r="117" spans="1:15" s="21" customFormat="1" ht="14.25" customHeight="1" x14ac:dyDescent="0.2">
      <c r="A117" s="53">
        <v>2015</v>
      </c>
      <c r="B117" s="54">
        <v>42617</v>
      </c>
      <c r="C117" s="55" t="s">
        <v>92</v>
      </c>
      <c r="D117" s="53">
        <v>28</v>
      </c>
      <c r="E117" s="53">
        <v>47</v>
      </c>
      <c r="F117" s="53" t="s">
        <v>7</v>
      </c>
      <c r="G117" s="53"/>
      <c r="H117" s="53">
        <v>1</v>
      </c>
      <c r="I117" s="53"/>
      <c r="J117" s="53"/>
      <c r="K117" s="56" t="s">
        <v>15</v>
      </c>
      <c r="L117" s="57" t="s">
        <v>93</v>
      </c>
      <c r="M117" s="58"/>
      <c r="N117" s="55" t="s">
        <v>59</v>
      </c>
      <c r="O117" s="55"/>
    </row>
    <row r="118" spans="1:15" s="21" customFormat="1" ht="14.25" customHeight="1" x14ac:dyDescent="0.2">
      <c r="A118" s="53">
        <v>2015</v>
      </c>
      <c r="B118" s="54">
        <v>42624</v>
      </c>
      <c r="C118" s="55" t="s">
        <v>94</v>
      </c>
      <c r="D118" s="53">
        <v>24</v>
      </c>
      <c r="E118" s="53">
        <v>20</v>
      </c>
      <c r="F118" s="53" t="s">
        <v>6</v>
      </c>
      <c r="G118" s="53">
        <v>1</v>
      </c>
      <c r="H118" s="53"/>
      <c r="I118" s="53"/>
      <c r="J118" s="53"/>
      <c r="K118" s="56" t="s">
        <v>15</v>
      </c>
      <c r="L118" s="57" t="s">
        <v>95</v>
      </c>
      <c r="M118" s="58"/>
      <c r="N118" s="55" t="s">
        <v>59</v>
      </c>
      <c r="O118" s="55"/>
    </row>
    <row r="119" spans="1:15" s="21" customFormat="1" ht="14.25" customHeight="1" x14ac:dyDescent="0.2">
      <c r="A119" s="53">
        <v>2015</v>
      </c>
      <c r="B119" s="54">
        <v>42631</v>
      </c>
      <c r="C119" s="55" t="s">
        <v>96</v>
      </c>
      <c r="D119" s="53">
        <v>27</v>
      </c>
      <c r="E119" s="53">
        <v>29</v>
      </c>
      <c r="F119" s="53" t="s">
        <v>7</v>
      </c>
      <c r="G119" s="53"/>
      <c r="H119" s="53">
        <v>1</v>
      </c>
      <c r="I119" s="53"/>
      <c r="J119" s="53"/>
      <c r="K119" s="56" t="s">
        <v>17</v>
      </c>
      <c r="L119" s="57" t="s">
        <v>23</v>
      </c>
      <c r="M119" s="58"/>
      <c r="N119" s="55" t="s">
        <v>59</v>
      </c>
      <c r="O119" s="55"/>
    </row>
    <row r="120" spans="1:15" s="21" customFormat="1" ht="14.25" customHeight="1" x14ac:dyDescent="0.2">
      <c r="A120" s="53">
        <v>2015</v>
      </c>
      <c r="B120" s="54">
        <v>42638</v>
      </c>
      <c r="C120" s="55" t="s">
        <v>31</v>
      </c>
      <c r="D120" s="53">
        <v>24</v>
      </c>
      <c r="E120" s="53">
        <v>31</v>
      </c>
      <c r="F120" s="53" t="s">
        <v>7</v>
      </c>
      <c r="G120" s="53"/>
      <c r="H120" s="53">
        <v>1</v>
      </c>
      <c r="I120" s="53"/>
      <c r="J120" s="53"/>
      <c r="K120" s="56" t="s">
        <v>17</v>
      </c>
      <c r="L120" s="57" t="s">
        <v>23</v>
      </c>
      <c r="M120" s="58"/>
      <c r="N120" s="55" t="s">
        <v>59</v>
      </c>
      <c r="O120" s="55"/>
    </row>
    <row r="121" spans="1:15" s="21" customFormat="1" ht="14.25" customHeight="1" x14ac:dyDescent="0.2">
      <c r="A121" s="53">
        <v>2015</v>
      </c>
      <c r="B121" s="54">
        <v>42644</v>
      </c>
      <c r="C121" s="55" t="s">
        <v>97</v>
      </c>
      <c r="D121" s="53">
        <v>42</v>
      </c>
      <c r="E121" s="53">
        <v>14</v>
      </c>
      <c r="F121" s="53" t="s">
        <v>6</v>
      </c>
      <c r="G121" s="53">
        <v>1</v>
      </c>
      <c r="H121" s="53"/>
      <c r="I121" s="53"/>
      <c r="J121" s="53"/>
      <c r="K121" s="56" t="s">
        <v>17</v>
      </c>
      <c r="L121" s="57" t="s">
        <v>23</v>
      </c>
      <c r="M121" s="58"/>
      <c r="N121" s="55" t="s">
        <v>59</v>
      </c>
      <c r="O121" s="55"/>
    </row>
    <row r="122" spans="1:15" s="21" customFormat="1" ht="14.25" customHeight="1" x14ac:dyDescent="0.2">
      <c r="A122" s="53">
        <v>2015</v>
      </c>
      <c r="B122" s="54">
        <v>42652</v>
      </c>
      <c r="C122" s="55" t="s">
        <v>98</v>
      </c>
      <c r="D122" s="53">
        <v>0</v>
      </c>
      <c r="E122" s="53">
        <v>36</v>
      </c>
      <c r="F122" s="53" t="s">
        <v>7</v>
      </c>
      <c r="G122" s="53"/>
      <c r="H122" s="53">
        <v>1</v>
      </c>
      <c r="I122" s="53"/>
      <c r="J122" s="53"/>
      <c r="K122" s="56" t="s">
        <v>15</v>
      </c>
      <c r="L122" s="57" t="s">
        <v>99</v>
      </c>
      <c r="M122" s="58"/>
      <c r="N122" s="55" t="s">
        <v>59</v>
      </c>
      <c r="O122" s="55"/>
    </row>
    <row r="123" spans="1:15" s="21" customFormat="1" ht="14.25" customHeight="1" x14ac:dyDescent="0.2">
      <c r="A123" s="53">
        <v>2015</v>
      </c>
      <c r="B123" s="54">
        <v>42659</v>
      </c>
      <c r="C123" s="55" t="s">
        <v>42</v>
      </c>
      <c r="D123" s="53">
        <v>0</v>
      </c>
      <c r="E123" s="53">
        <v>17</v>
      </c>
      <c r="F123" s="53" t="s">
        <v>7</v>
      </c>
      <c r="G123" s="53"/>
      <c r="H123" s="53">
        <v>1</v>
      </c>
      <c r="I123" s="53"/>
      <c r="J123" s="53"/>
      <c r="K123" s="56" t="s">
        <v>17</v>
      </c>
      <c r="L123" s="57" t="s">
        <v>23</v>
      </c>
      <c r="M123" s="58"/>
      <c r="N123" s="55" t="s">
        <v>59</v>
      </c>
      <c r="O123" s="55"/>
    </row>
    <row r="124" spans="1:15" s="21" customFormat="1" ht="14.25" customHeight="1" x14ac:dyDescent="0.2">
      <c r="A124" s="53">
        <v>2015</v>
      </c>
      <c r="B124" s="54">
        <v>42666</v>
      </c>
      <c r="C124" s="55" t="s">
        <v>99</v>
      </c>
      <c r="D124" s="53">
        <v>24</v>
      </c>
      <c r="E124" s="53">
        <v>21</v>
      </c>
      <c r="F124" s="53" t="s">
        <v>6</v>
      </c>
      <c r="G124" s="53">
        <v>1</v>
      </c>
      <c r="H124" s="53"/>
      <c r="I124" s="53"/>
      <c r="J124" s="53" t="s">
        <v>26</v>
      </c>
      <c r="K124" s="56" t="s">
        <v>17</v>
      </c>
      <c r="L124" s="57" t="s">
        <v>23</v>
      </c>
      <c r="M124" s="58"/>
      <c r="N124" s="55" t="s">
        <v>59</v>
      </c>
      <c r="O124" s="55"/>
    </row>
    <row r="125" spans="1:15" s="21" customFormat="1" ht="14.25" customHeight="1" x14ac:dyDescent="0.2">
      <c r="A125" s="53">
        <v>2015</v>
      </c>
      <c r="B125" s="54">
        <v>42680</v>
      </c>
      <c r="C125" s="55" t="s">
        <v>100</v>
      </c>
      <c r="D125" s="53">
        <v>17</v>
      </c>
      <c r="E125" s="53">
        <v>28</v>
      </c>
      <c r="F125" s="53" t="s">
        <v>7</v>
      </c>
      <c r="G125" s="53"/>
      <c r="H125" s="53">
        <v>1</v>
      </c>
      <c r="I125" s="53"/>
      <c r="J125" s="53"/>
      <c r="K125" s="56" t="s">
        <v>17</v>
      </c>
      <c r="L125" s="57" t="s">
        <v>23</v>
      </c>
      <c r="M125" s="58"/>
      <c r="N125" s="55" t="s">
        <v>59</v>
      </c>
      <c r="O125" s="55"/>
    </row>
    <row r="126" spans="1:15" s="21" customFormat="1" ht="14.25" customHeight="1" x14ac:dyDescent="0.2">
      <c r="A126" s="53">
        <v>2015</v>
      </c>
      <c r="B126" s="54">
        <v>42687</v>
      </c>
      <c r="C126" s="55" t="s">
        <v>31</v>
      </c>
      <c r="D126" s="53">
        <v>17</v>
      </c>
      <c r="E126" s="53">
        <v>44</v>
      </c>
      <c r="F126" s="53" t="s">
        <v>7</v>
      </c>
      <c r="G126" s="53"/>
      <c r="H126" s="53">
        <v>1</v>
      </c>
      <c r="I126" s="53"/>
      <c r="J126" s="53"/>
      <c r="K126" s="56" t="s">
        <v>15</v>
      </c>
      <c r="L126" s="57" t="s">
        <v>23</v>
      </c>
      <c r="M126" s="58"/>
      <c r="N126" s="55" t="s">
        <v>59</v>
      </c>
      <c r="O126" s="55" t="s">
        <v>67</v>
      </c>
    </row>
    <row r="127" spans="1:15" s="21" customFormat="1" ht="14.25" customHeight="1" x14ac:dyDescent="0.2">
      <c r="A127" s="1">
        <v>2016</v>
      </c>
      <c r="B127" s="2">
        <v>42610</v>
      </c>
      <c r="C127" s="3" t="s">
        <v>71</v>
      </c>
      <c r="D127" s="1">
        <v>21</v>
      </c>
      <c r="E127" s="1">
        <v>0</v>
      </c>
      <c r="F127" s="1" t="s">
        <v>6</v>
      </c>
      <c r="G127" s="1">
        <v>1</v>
      </c>
      <c r="H127" s="1"/>
      <c r="I127" s="1"/>
      <c r="J127" s="1"/>
      <c r="K127" s="4" t="s">
        <v>17</v>
      </c>
      <c r="L127" s="5" t="s">
        <v>23</v>
      </c>
      <c r="M127" s="6"/>
      <c r="N127" s="3" t="s">
        <v>59</v>
      </c>
      <c r="O127" s="3"/>
    </row>
    <row r="128" spans="1:15" s="21" customFormat="1" ht="14.25" customHeight="1" x14ac:dyDescent="0.2">
      <c r="A128" s="1">
        <v>2016</v>
      </c>
      <c r="B128" s="2">
        <v>42615</v>
      </c>
      <c r="C128" s="3" t="s">
        <v>92</v>
      </c>
      <c r="D128" s="1">
        <v>23</v>
      </c>
      <c r="E128" s="1">
        <v>27</v>
      </c>
      <c r="F128" s="1" t="s">
        <v>7</v>
      </c>
      <c r="G128" s="1"/>
      <c r="H128" s="1">
        <v>1</v>
      </c>
      <c r="I128" s="1"/>
      <c r="J128" s="1"/>
      <c r="K128" s="4" t="s">
        <v>17</v>
      </c>
      <c r="L128" s="5" t="s">
        <v>23</v>
      </c>
      <c r="M128" s="6"/>
      <c r="N128" s="3" t="s">
        <v>59</v>
      </c>
      <c r="O128" s="3"/>
    </row>
    <row r="129" spans="1:15" s="21" customFormat="1" ht="14.25" customHeight="1" x14ac:dyDescent="0.2">
      <c r="A129" s="1">
        <v>2016</v>
      </c>
      <c r="B129" s="2">
        <v>42622</v>
      </c>
      <c r="C129" s="3" t="s">
        <v>94</v>
      </c>
      <c r="D129" s="1">
        <v>21</v>
      </c>
      <c r="E129" s="1">
        <v>28</v>
      </c>
      <c r="F129" s="1" t="s">
        <v>7</v>
      </c>
      <c r="G129" s="1"/>
      <c r="H129" s="1">
        <v>1</v>
      </c>
      <c r="I129" s="1"/>
      <c r="J129" s="1"/>
      <c r="K129" s="4" t="s">
        <v>17</v>
      </c>
      <c r="L129" s="5" t="s">
        <v>23</v>
      </c>
      <c r="M129" s="6"/>
      <c r="N129" s="3" t="s">
        <v>59</v>
      </c>
      <c r="O129" s="3"/>
    </row>
    <row r="130" spans="1:15" s="21" customFormat="1" ht="14.25" customHeight="1" x14ac:dyDescent="0.2">
      <c r="A130" s="1">
        <v>2016</v>
      </c>
      <c r="B130" s="2">
        <v>42629</v>
      </c>
      <c r="C130" s="3" t="s">
        <v>96</v>
      </c>
      <c r="D130" s="1">
        <v>35</v>
      </c>
      <c r="E130" s="1">
        <v>38</v>
      </c>
      <c r="F130" s="1" t="s">
        <v>7</v>
      </c>
      <c r="G130" s="1"/>
      <c r="H130" s="1">
        <v>1</v>
      </c>
      <c r="I130" s="1"/>
      <c r="J130" s="1"/>
      <c r="K130" s="4" t="s">
        <v>15</v>
      </c>
      <c r="L130" s="5" t="s">
        <v>102</v>
      </c>
      <c r="M130" s="6"/>
      <c r="N130" s="3" t="s">
        <v>59</v>
      </c>
      <c r="O130" s="3"/>
    </row>
    <row r="131" spans="1:15" s="21" customFormat="1" ht="14.25" customHeight="1" x14ac:dyDescent="0.2">
      <c r="A131" s="1">
        <v>2016</v>
      </c>
      <c r="B131" s="2">
        <v>42636</v>
      </c>
      <c r="C131" s="3" t="s">
        <v>31</v>
      </c>
      <c r="D131" s="1">
        <v>21</v>
      </c>
      <c r="E131" s="1">
        <v>36</v>
      </c>
      <c r="F131" s="1" t="s">
        <v>7</v>
      </c>
      <c r="G131" s="1"/>
      <c r="H131" s="1">
        <v>1</v>
      </c>
      <c r="I131" s="1"/>
      <c r="J131" s="1"/>
      <c r="K131" s="4" t="s">
        <v>15</v>
      </c>
      <c r="L131" s="5" t="s">
        <v>23</v>
      </c>
      <c r="M131" s="6"/>
      <c r="N131" s="3" t="s">
        <v>59</v>
      </c>
      <c r="O131" s="3"/>
    </row>
    <row r="132" spans="1:15" s="21" customFormat="1" ht="14.25" customHeight="1" x14ac:dyDescent="0.2">
      <c r="A132" s="1">
        <v>2016</v>
      </c>
      <c r="B132" s="2">
        <v>42643</v>
      </c>
      <c r="C132" s="3" t="s">
        <v>97</v>
      </c>
      <c r="D132" s="1">
        <v>49</v>
      </c>
      <c r="E132" s="1">
        <v>20</v>
      </c>
      <c r="F132" s="1" t="s">
        <v>6</v>
      </c>
      <c r="G132" s="1">
        <v>1</v>
      </c>
      <c r="H132" s="1"/>
      <c r="I132" s="1"/>
      <c r="J132" s="1"/>
      <c r="K132" s="4" t="s">
        <v>15</v>
      </c>
      <c r="L132" s="5" t="s">
        <v>103</v>
      </c>
      <c r="M132" s="6"/>
      <c r="N132" s="3" t="s">
        <v>59</v>
      </c>
      <c r="O132" s="3"/>
    </row>
    <row r="133" spans="1:15" s="21" customFormat="1" ht="14.25" customHeight="1" x14ac:dyDescent="0.2">
      <c r="A133" s="1">
        <v>2016</v>
      </c>
      <c r="B133" s="2">
        <v>42650</v>
      </c>
      <c r="C133" s="3" t="s">
        <v>98</v>
      </c>
      <c r="D133" s="1">
        <v>35</v>
      </c>
      <c r="E133" s="1">
        <v>34</v>
      </c>
      <c r="F133" s="1" t="s">
        <v>6</v>
      </c>
      <c r="G133" s="1">
        <v>1</v>
      </c>
      <c r="H133" s="1"/>
      <c r="I133" s="1"/>
      <c r="J133" s="1"/>
      <c r="K133" s="4" t="s">
        <v>17</v>
      </c>
      <c r="L133" s="5" t="s">
        <v>23</v>
      </c>
      <c r="M133" s="6"/>
      <c r="N133" s="3" t="s">
        <v>59</v>
      </c>
      <c r="O133" s="3"/>
    </row>
    <row r="134" spans="1:15" s="21" customFormat="1" ht="14.25" customHeight="1" x14ac:dyDescent="0.2">
      <c r="A134" s="1">
        <v>2016</v>
      </c>
      <c r="B134" s="2">
        <v>42657</v>
      </c>
      <c r="C134" s="3" t="s">
        <v>42</v>
      </c>
      <c r="D134" s="1">
        <v>14</v>
      </c>
      <c r="E134" s="1">
        <v>17</v>
      </c>
      <c r="F134" s="1" t="s">
        <v>7</v>
      </c>
      <c r="G134" s="1"/>
      <c r="H134" s="1">
        <v>1</v>
      </c>
      <c r="I134" s="1"/>
      <c r="J134" s="1"/>
      <c r="K134" s="4" t="s">
        <v>15</v>
      </c>
      <c r="L134" s="5" t="s">
        <v>42</v>
      </c>
      <c r="M134" s="6"/>
      <c r="N134" s="3" t="s">
        <v>59</v>
      </c>
      <c r="O134" s="3"/>
    </row>
    <row r="135" spans="1:15" s="21" customFormat="1" ht="14.25" customHeight="1" x14ac:dyDescent="0.2">
      <c r="A135" s="1">
        <v>2016</v>
      </c>
      <c r="B135" s="2">
        <v>42664</v>
      </c>
      <c r="C135" s="3" t="s">
        <v>99</v>
      </c>
      <c r="D135" s="1">
        <v>42</v>
      </c>
      <c r="E135" s="1">
        <v>3</v>
      </c>
      <c r="F135" s="1" t="s">
        <v>6</v>
      </c>
      <c r="G135" s="1">
        <v>1</v>
      </c>
      <c r="H135" s="1"/>
      <c r="I135" s="1"/>
      <c r="J135" s="1"/>
      <c r="K135" s="4" t="s">
        <v>15</v>
      </c>
      <c r="L135" s="5" t="s">
        <v>99</v>
      </c>
      <c r="M135" s="6"/>
      <c r="N135" s="3" t="s">
        <v>59</v>
      </c>
      <c r="O135" s="3"/>
    </row>
    <row r="136" spans="1:15" s="21" customFormat="1" ht="14.25" customHeight="1" x14ac:dyDescent="0.2">
      <c r="A136" s="1">
        <v>2016</v>
      </c>
      <c r="B136" s="2">
        <v>42678</v>
      </c>
      <c r="C136" s="3" t="s">
        <v>100</v>
      </c>
      <c r="D136" s="1">
        <v>20</v>
      </c>
      <c r="E136" s="1">
        <v>41</v>
      </c>
      <c r="F136" s="1" t="s">
        <v>7</v>
      </c>
      <c r="G136" s="1"/>
      <c r="H136" s="1">
        <v>1</v>
      </c>
      <c r="I136" s="1"/>
      <c r="J136" s="1"/>
      <c r="K136" s="4" t="s">
        <v>15</v>
      </c>
      <c r="L136" s="5" t="s">
        <v>23</v>
      </c>
      <c r="M136" s="6"/>
      <c r="N136" s="3" t="s">
        <v>59</v>
      </c>
      <c r="O136" s="3"/>
    </row>
    <row r="137" spans="1:15" s="21" customFormat="1" ht="14.25" customHeight="1" x14ac:dyDescent="0.2">
      <c r="A137" s="1">
        <v>2016</v>
      </c>
      <c r="B137" s="2">
        <v>42685</v>
      </c>
      <c r="C137" s="3" t="s">
        <v>104</v>
      </c>
      <c r="D137" s="1">
        <v>28</v>
      </c>
      <c r="E137" s="1">
        <v>53</v>
      </c>
      <c r="F137" s="1" t="s">
        <v>7</v>
      </c>
      <c r="G137" s="1"/>
      <c r="H137" s="1">
        <v>1</v>
      </c>
      <c r="I137" s="1"/>
      <c r="J137" s="1"/>
      <c r="K137" s="4" t="s">
        <v>15</v>
      </c>
      <c r="L137" s="5" t="s">
        <v>105</v>
      </c>
      <c r="M137" s="6"/>
      <c r="N137" s="3" t="s">
        <v>59</v>
      </c>
      <c r="O137" s="3" t="s">
        <v>106</v>
      </c>
    </row>
    <row r="138" spans="1:15" s="21" customFormat="1" ht="14.25" customHeight="1" x14ac:dyDescent="0.2">
      <c r="A138" s="15" t="s">
        <v>19</v>
      </c>
      <c r="B138" s="16" t="s">
        <v>19</v>
      </c>
      <c r="C138" s="17" t="s">
        <v>19</v>
      </c>
      <c r="D138" s="15"/>
      <c r="E138" s="15"/>
      <c r="F138" s="15" t="str">
        <f>IF(AND(D138="",E138=""),"",IF(D138&gt;E138,"W",IF(D138&lt;E138,"L","T")))</f>
        <v/>
      </c>
      <c r="G138" s="15" t="str">
        <f>IF(D138&gt;E138,1,"")</f>
        <v/>
      </c>
      <c r="H138" s="15"/>
      <c r="I138" s="15"/>
      <c r="J138" s="15"/>
      <c r="K138" s="18"/>
      <c r="L138" s="19"/>
      <c r="M138" s="20"/>
      <c r="N138" s="17" t="s">
        <v>19</v>
      </c>
      <c r="O138" s="17"/>
    </row>
    <row r="139" spans="1:15" s="21" customFormat="1" ht="14.25" customHeight="1" x14ac:dyDescent="0.2">
      <c r="A139" s="22"/>
      <c r="B139" s="16"/>
      <c r="C139" s="17"/>
      <c r="D139" s="23">
        <f>SUM(D2:D138)</f>
        <v>4082</v>
      </c>
      <c r="E139" s="23">
        <f>SUM(E2:E138)</f>
        <v>2074</v>
      </c>
      <c r="F139" s="15"/>
      <c r="G139" s="15">
        <f>SUM(G2:G138)</f>
        <v>95</v>
      </c>
      <c r="H139" s="15">
        <f>SUM(H2:H138)</f>
        <v>41</v>
      </c>
      <c r="I139" s="15">
        <f>SUM(I2:I138)</f>
        <v>0</v>
      </c>
      <c r="J139" s="24">
        <f>(G139+(I139/2))/(G139+H139+I139)</f>
        <v>0.69852941176470584</v>
      </c>
      <c r="K139" s="18"/>
      <c r="L139" s="19"/>
      <c r="M139" s="20"/>
      <c r="N139" s="17"/>
      <c r="O139" s="17"/>
    </row>
    <row r="140" spans="1:15" s="15" customFormat="1" ht="14.25" customHeight="1" x14ac:dyDescent="0.2">
      <c r="A140" s="22"/>
      <c r="B140" s="16"/>
      <c r="C140" s="17"/>
      <c r="D140" s="25">
        <f>AVERAGE(D2:D138)</f>
        <v>30.014705882352942</v>
      </c>
      <c r="E140" s="25">
        <f>AVERAGE(E2:E138)</f>
        <v>15.25</v>
      </c>
      <c r="F140" s="26">
        <f>D140-E140</f>
        <v>14.764705882352942</v>
      </c>
      <c r="K140" s="18"/>
      <c r="L140" s="19"/>
      <c r="M140" s="20"/>
      <c r="N140" s="17"/>
      <c r="O140" s="17"/>
    </row>
    <row r="141" spans="1:15" s="21" customFormat="1" x14ac:dyDescent="0.2">
      <c r="A141" s="15"/>
      <c r="B141" s="16"/>
      <c r="C141" s="17"/>
      <c r="D141" s="15"/>
      <c r="E141" s="15"/>
      <c r="F141" s="15"/>
      <c r="G141" s="15"/>
      <c r="H141" s="15"/>
      <c r="I141" s="15"/>
      <c r="J141" s="15"/>
      <c r="K141" s="18"/>
      <c r="L141" s="19"/>
      <c r="M141" s="20"/>
      <c r="N141" s="17"/>
      <c r="O141" s="17"/>
    </row>
    <row r="142" spans="1:15" s="21" customFormat="1" x14ac:dyDescent="0.2">
      <c r="A142" s="15"/>
      <c r="B142" s="16"/>
      <c r="C142" s="17"/>
      <c r="D142" s="15"/>
      <c r="E142" s="15"/>
      <c r="F142" s="15"/>
      <c r="G142" s="15"/>
      <c r="H142" s="15"/>
      <c r="I142" s="15"/>
      <c r="J142" s="15"/>
      <c r="K142" s="18"/>
      <c r="L142" s="19"/>
      <c r="M142" s="20"/>
      <c r="N142" s="17"/>
      <c r="O142" s="17"/>
    </row>
    <row r="143" spans="1:15" s="21" customFormat="1" x14ac:dyDescent="0.2">
      <c r="A143" s="15"/>
      <c r="B143" s="16"/>
      <c r="C143" s="17"/>
      <c r="D143" s="15"/>
      <c r="E143" s="15"/>
      <c r="F143" s="15"/>
      <c r="G143" s="15"/>
      <c r="H143" s="15"/>
      <c r="I143" s="15"/>
      <c r="J143" s="15"/>
      <c r="K143" s="18"/>
      <c r="L143" s="19"/>
      <c r="M143" s="20"/>
      <c r="N143" s="17"/>
      <c r="O143" s="17"/>
    </row>
    <row r="144" spans="1:15" s="21" customFormat="1" x14ac:dyDescent="0.2">
      <c r="A144" s="15"/>
      <c r="B144" s="16"/>
      <c r="C144" s="17"/>
      <c r="D144" s="15"/>
      <c r="E144" s="15"/>
      <c r="F144" s="15"/>
      <c r="G144" s="15"/>
      <c r="H144" s="15"/>
      <c r="I144" s="15"/>
      <c r="J144" s="15"/>
      <c r="K144" s="18"/>
      <c r="L144" s="19"/>
      <c r="M144" s="20"/>
      <c r="N144" s="17"/>
      <c r="O144" s="17"/>
    </row>
    <row r="145" spans="1:15" s="21" customFormat="1" x14ac:dyDescent="0.2">
      <c r="A145" s="15"/>
      <c r="B145" s="16"/>
      <c r="C145" s="17"/>
      <c r="D145" s="15"/>
      <c r="E145" s="15"/>
      <c r="F145" s="15"/>
      <c r="G145" s="15"/>
      <c r="H145" s="15"/>
      <c r="I145" s="15"/>
      <c r="J145" s="15"/>
      <c r="K145" s="18"/>
      <c r="L145" s="19"/>
      <c r="M145" s="20"/>
      <c r="N145" s="17"/>
      <c r="O145" s="17"/>
    </row>
    <row r="146" spans="1:15" s="21" customFormat="1" x14ac:dyDescent="0.2">
      <c r="A146" s="15"/>
      <c r="B146" s="16"/>
      <c r="C146" s="17"/>
      <c r="D146" s="15"/>
      <c r="E146" s="15"/>
      <c r="F146" s="15"/>
      <c r="G146" s="15"/>
      <c r="H146" s="15"/>
      <c r="I146" s="15"/>
      <c r="J146" s="15"/>
      <c r="K146" s="18"/>
      <c r="L146" s="19"/>
      <c r="M146" s="20"/>
      <c r="N146" s="17"/>
      <c r="O146" s="17"/>
    </row>
  </sheetData>
  <conditionalFormatting sqref="F140">
    <cfRule type="cellIs" dxfId="4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2010</v>
      </c>
      <c r="B2" s="60">
        <v>42708</v>
      </c>
      <c r="C2" s="61" t="s">
        <v>36</v>
      </c>
      <c r="D2" s="59">
        <v>52</v>
      </c>
      <c r="E2" s="59">
        <v>8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 t="s">
        <v>67</v>
      </c>
    </row>
    <row r="3" spans="1:15" s="65" customFormat="1" ht="14.25" customHeight="1" x14ac:dyDescent="0.2">
      <c r="A3" s="59">
        <v>2012</v>
      </c>
      <c r="B3" s="60">
        <v>42705</v>
      </c>
      <c r="C3" s="61" t="s">
        <v>36</v>
      </c>
      <c r="D3" s="59">
        <v>45</v>
      </c>
      <c r="E3" s="59">
        <v>15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 t="s">
        <v>67</v>
      </c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97</v>
      </c>
      <c r="E5" s="23">
        <f>SUM(E2:E3)</f>
        <v>23</v>
      </c>
      <c r="F5" s="15"/>
      <c r="G5" s="15">
        <f>SUM(G2:G3)</f>
        <v>2</v>
      </c>
      <c r="H5" s="15">
        <f>SUM(H2:H3)</f>
        <v>0</v>
      </c>
      <c r="I5" s="15">
        <f>SUM(I2:I3)</f>
        <v>0</v>
      </c>
      <c r="J5" s="24">
        <f>(G5+(I5/2))/(G5+H5+I5)</f>
        <v>1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48.5</v>
      </c>
      <c r="E6" s="25">
        <f>AVERAGE(E2:E3)</f>
        <v>11.5</v>
      </c>
      <c r="F6" s="26">
        <f>D6-E6</f>
        <v>37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33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2007</v>
      </c>
      <c r="B2" s="60">
        <v>42648</v>
      </c>
      <c r="C2" s="61" t="s">
        <v>60</v>
      </c>
      <c r="D2" s="59">
        <v>35</v>
      </c>
      <c r="E2" s="59">
        <v>14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27</v>
      </c>
      <c r="M2" s="64"/>
      <c r="N2" s="61" t="s">
        <v>59</v>
      </c>
      <c r="O2" s="61"/>
    </row>
    <row r="3" spans="1:15" s="65" customFormat="1" ht="14.25" customHeight="1" x14ac:dyDescent="0.2">
      <c r="A3" s="59">
        <v>2008</v>
      </c>
      <c r="B3" s="60">
        <v>42646</v>
      </c>
      <c r="C3" s="61" t="s">
        <v>60</v>
      </c>
      <c r="D3" s="59">
        <v>7</v>
      </c>
      <c r="E3" s="59">
        <v>0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59">
        <v>2009</v>
      </c>
      <c r="B4" s="60">
        <v>42680</v>
      </c>
      <c r="C4" s="61" t="s">
        <v>60</v>
      </c>
      <c r="D4" s="59">
        <v>35</v>
      </c>
      <c r="E4" s="59">
        <v>12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59">
        <v>2010</v>
      </c>
      <c r="B5" s="60">
        <v>42679</v>
      </c>
      <c r="C5" s="61" t="s">
        <v>60</v>
      </c>
      <c r="D5" s="59">
        <v>54</v>
      </c>
      <c r="E5" s="59">
        <v>13</v>
      </c>
      <c r="F5" s="59" t="s">
        <v>6</v>
      </c>
      <c r="G5" s="59">
        <v>1</v>
      </c>
      <c r="H5" s="59"/>
      <c r="I5" s="59"/>
      <c r="J5" s="59"/>
      <c r="K5" s="62" t="s">
        <v>15</v>
      </c>
      <c r="L5" s="63" t="s">
        <v>27</v>
      </c>
      <c r="M5" s="64"/>
      <c r="N5" s="61" t="s">
        <v>59</v>
      </c>
      <c r="O5" s="61"/>
    </row>
    <row r="6" spans="1:15" s="65" customFormat="1" ht="14.25" customHeight="1" x14ac:dyDescent="0.2">
      <c r="A6" s="59">
        <v>2011</v>
      </c>
      <c r="B6" s="60">
        <v>42629</v>
      </c>
      <c r="C6" s="61" t="s">
        <v>60</v>
      </c>
      <c r="D6" s="59">
        <v>48</v>
      </c>
      <c r="E6" s="59">
        <v>0</v>
      </c>
      <c r="F6" s="59" t="s">
        <v>6</v>
      </c>
      <c r="G6" s="59">
        <v>1</v>
      </c>
      <c r="H6" s="59"/>
      <c r="I6" s="59"/>
      <c r="J6" s="59"/>
      <c r="K6" s="62" t="s">
        <v>15</v>
      </c>
      <c r="L6" s="63" t="s">
        <v>27</v>
      </c>
      <c r="M6" s="64"/>
      <c r="N6" s="61" t="s">
        <v>59</v>
      </c>
      <c r="O6" s="61"/>
    </row>
    <row r="7" spans="1:15" s="65" customFormat="1" ht="14.25" customHeight="1" x14ac:dyDescent="0.2">
      <c r="A7" s="59">
        <v>2012</v>
      </c>
      <c r="B7" s="60">
        <v>42627</v>
      </c>
      <c r="C7" s="61" t="s">
        <v>60</v>
      </c>
      <c r="D7" s="59">
        <v>41</v>
      </c>
      <c r="E7" s="59">
        <v>7</v>
      </c>
      <c r="F7" s="59" t="s">
        <v>6</v>
      </c>
      <c r="G7" s="59">
        <v>1</v>
      </c>
      <c r="H7" s="59"/>
      <c r="I7" s="59"/>
      <c r="J7" s="59"/>
      <c r="K7" s="62" t="s">
        <v>17</v>
      </c>
      <c r="L7" s="63" t="s">
        <v>23</v>
      </c>
      <c r="M7" s="64"/>
      <c r="N7" s="61" t="s">
        <v>59</v>
      </c>
      <c r="O7" s="61"/>
    </row>
    <row r="8" spans="1:15" s="65" customFormat="1" ht="14.25" customHeight="1" x14ac:dyDescent="0.2">
      <c r="A8" s="15" t="s">
        <v>19</v>
      </c>
      <c r="B8" s="16" t="s">
        <v>19</v>
      </c>
      <c r="C8" s="17" t="s">
        <v>19</v>
      </c>
      <c r="D8" s="15"/>
      <c r="E8" s="15"/>
      <c r="F8" s="15" t="str">
        <f>IF(AND(D8="",E8=""),"",IF(D8&gt;E8,"W",IF(D8&lt;E8,"L","T")))</f>
        <v/>
      </c>
      <c r="G8" s="15" t="str">
        <f>IF(D8&gt;E8,1,"")</f>
        <v/>
      </c>
      <c r="H8" s="15"/>
      <c r="I8" s="15"/>
      <c r="J8" s="15"/>
      <c r="K8" s="18"/>
      <c r="L8" s="19"/>
      <c r="M8" s="20"/>
      <c r="N8" s="17" t="s">
        <v>19</v>
      </c>
      <c r="O8" s="17"/>
    </row>
    <row r="9" spans="1:15" s="21" customFormat="1" ht="14.25" customHeight="1" x14ac:dyDescent="0.2">
      <c r="A9" s="22"/>
      <c r="B9" s="16"/>
      <c r="C9" s="17"/>
      <c r="D9" s="23">
        <f>SUM(D2:D7)</f>
        <v>220</v>
      </c>
      <c r="E9" s="23">
        <f>SUM(E2:E7)</f>
        <v>46</v>
      </c>
      <c r="F9" s="15"/>
      <c r="G9" s="15">
        <f>SUM(G2:G7)</f>
        <v>6</v>
      </c>
      <c r="H9" s="15">
        <f>SUM(H2:H7)</f>
        <v>0</v>
      </c>
      <c r="I9" s="15">
        <f>SUM(I2:I7)</f>
        <v>0</v>
      </c>
      <c r="J9" s="24">
        <f>(G9+(I9/2))/(G9+H9+I9)</f>
        <v>1</v>
      </c>
      <c r="K9" s="18"/>
      <c r="L9" s="19"/>
      <c r="M9" s="20"/>
      <c r="N9" s="17"/>
      <c r="O9" s="17"/>
    </row>
    <row r="10" spans="1:15" s="15" customFormat="1" ht="14.25" customHeight="1" x14ac:dyDescent="0.2">
      <c r="A10" s="22"/>
      <c r="B10" s="16"/>
      <c r="C10" s="17"/>
      <c r="D10" s="25">
        <f>AVERAGE(D2:D7)</f>
        <v>36.666666666666664</v>
      </c>
      <c r="E10" s="25">
        <f>AVERAGE(E2:E7)</f>
        <v>7.666666666666667</v>
      </c>
      <c r="F10" s="26">
        <f>D10-E10</f>
        <v>28.999999999999996</v>
      </c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  <row r="14" spans="1:15" s="21" customFormat="1" x14ac:dyDescent="0.2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8"/>
      <c r="L14" s="19"/>
      <c r="M14" s="20"/>
      <c r="N14" s="17"/>
      <c r="O14" s="17"/>
    </row>
    <row r="15" spans="1:15" s="21" customFormat="1" x14ac:dyDescent="0.2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8"/>
      <c r="L15" s="19"/>
      <c r="M15" s="20"/>
      <c r="N15" s="17"/>
      <c r="O15" s="17"/>
    </row>
    <row r="16" spans="1:15" s="21" customFormat="1" x14ac:dyDescent="0.2">
      <c r="A16" s="15"/>
      <c r="B16" s="16"/>
      <c r="C16" s="17"/>
      <c r="D16" s="15"/>
      <c r="E16" s="15"/>
      <c r="F16" s="15"/>
      <c r="G16" s="15"/>
      <c r="H16" s="15"/>
      <c r="I16" s="15"/>
      <c r="J16" s="15"/>
      <c r="K16" s="18"/>
      <c r="L16" s="19"/>
      <c r="M16" s="20"/>
      <c r="N16" s="17"/>
      <c r="O16" s="17"/>
    </row>
  </sheetData>
  <conditionalFormatting sqref="F10">
    <cfRule type="cellIs" dxfId="32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42614</v>
      </c>
      <c r="C2" s="61" t="s">
        <v>52</v>
      </c>
      <c r="D2" s="59">
        <v>7</v>
      </c>
      <c r="E2" s="59">
        <v>6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2006</v>
      </c>
      <c r="B3" s="60">
        <v>42684</v>
      </c>
      <c r="C3" s="61" t="s">
        <v>52</v>
      </c>
      <c r="D3" s="59">
        <v>13</v>
      </c>
      <c r="E3" s="59">
        <v>38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58</v>
      </c>
      <c r="M3" s="64"/>
      <c r="N3" s="61" t="s">
        <v>59</v>
      </c>
      <c r="O3" s="61"/>
    </row>
    <row r="4" spans="1:15" s="65" customFormat="1" ht="14.25" customHeight="1" x14ac:dyDescent="0.2">
      <c r="A4" s="59">
        <v>2007</v>
      </c>
      <c r="B4" s="60">
        <v>42683</v>
      </c>
      <c r="C4" s="61" t="s">
        <v>52</v>
      </c>
      <c r="D4" s="59">
        <v>49</v>
      </c>
      <c r="E4" s="59">
        <v>14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59">
        <v>2008</v>
      </c>
      <c r="B5" s="60">
        <v>42681</v>
      </c>
      <c r="C5" s="61" t="s">
        <v>52</v>
      </c>
      <c r="D5" s="59">
        <v>61</v>
      </c>
      <c r="E5" s="59">
        <v>23</v>
      </c>
      <c r="F5" s="59" t="s">
        <v>6</v>
      </c>
      <c r="G5" s="59">
        <v>1</v>
      </c>
      <c r="H5" s="59"/>
      <c r="I5" s="59"/>
      <c r="J5" s="59"/>
      <c r="K5" s="62" t="s">
        <v>15</v>
      </c>
      <c r="L5" s="63" t="s">
        <v>58</v>
      </c>
      <c r="M5" s="64"/>
      <c r="N5" s="61" t="s">
        <v>59</v>
      </c>
      <c r="O5" s="61"/>
    </row>
    <row r="6" spans="1:15" s="65" customFormat="1" ht="14.25" customHeight="1" x14ac:dyDescent="0.2">
      <c r="A6" s="59">
        <v>2009</v>
      </c>
      <c r="B6" s="60">
        <v>42638</v>
      </c>
      <c r="C6" s="61" t="s">
        <v>52</v>
      </c>
      <c r="D6" s="59">
        <v>31</v>
      </c>
      <c r="E6" s="59">
        <v>0</v>
      </c>
      <c r="F6" s="59" t="s">
        <v>6</v>
      </c>
      <c r="G6" s="59">
        <v>1</v>
      </c>
      <c r="H6" s="59"/>
      <c r="I6" s="59"/>
      <c r="J6" s="59"/>
      <c r="K6" s="62" t="s">
        <v>17</v>
      </c>
      <c r="L6" s="63" t="s">
        <v>23</v>
      </c>
      <c r="M6" s="64"/>
      <c r="N6" s="61" t="s">
        <v>59</v>
      </c>
      <c r="O6" s="61"/>
    </row>
    <row r="7" spans="1:15" s="65" customFormat="1" ht="14.25" customHeight="1" x14ac:dyDescent="0.2">
      <c r="A7" s="59">
        <v>2010</v>
      </c>
      <c r="B7" s="60">
        <v>42637</v>
      </c>
      <c r="C7" s="61" t="s">
        <v>52</v>
      </c>
      <c r="D7" s="59">
        <v>35</v>
      </c>
      <c r="E7" s="59">
        <v>3</v>
      </c>
      <c r="F7" s="59" t="s">
        <v>6</v>
      </c>
      <c r="G7" s="59">
        <v>1</v>
      </c>
      <c r="H7" s="59"/>
      <c r="I7" s="59"/>
      <c r="J7" s="59"/>
      <c r="K7" s="62" t="s">
        <v>15</v>
      </c>
      <c r="L7" s="63" t="s">
        <v>58</v>
      </c>
      <c r="M7" s="64"/>
      <c r="N7" s="61" t="s">
        <v>59</v>
      </c>
      <c r="O7" s="61"/>
    </row>
    <row r="8" spans="1:15" s="65" customFormat="1" ht="14.25" customHeight="1" x14ac:dyDescent="0.2">
      <c r="A8" s="59">
        <v>2011</v>
      </c>
      <c r="B8" s="60">
        <v>42664</v>
      </c>
      <c r="C8" s="61" t="s">
        <v>52</v>
      </c>
      <c r="D8" s="59">
        <v>45</v>
      </c>
      <c r="E8" s="59">
        <v>3</v>
      </c>
      <c r="F8" s="59" t="s">
        <v>6</v>
      </c>
      <c r="G8" s="59">
        <v>1</v>
      </c>
      <c r="H8" s="59"/>
      <c r="I8" s="59"/>
      <c r="J8" s="59"/>
      <c r="K8" s="62" t="s">
        <v>15</v>
      </c>
      <c r="L8" s="63" t="s">
        <v>58</v>
      </c>
      <c r="M8" s="64"/>
      <c r="N8" s="61" t="s">
        <v>59</v>
      </c>
      <c r="O8" s="61"/>
    </row>
    <row r="9" spans="1:15" s="65" customFormat="1" ht="14.25" customHeight="1" x14ac:dyDescent="0.2">
      <c r="A9" s="59">
        <v>2013</v>
      </c>
      <c r="B9" s="60">
        <v>42647</v>
      </c>
      <c r="C9" s="61" t="s">
        <v>52</v>
      </c>
      <c r="D9" s="59">
        <v>56</v>
      </c>
      <c r="E9" s="59">
        <v>6</v>
      </c>
      <c r="F9" s="59" t="s">
        <v>6</v>
      </c>
      <c r="G9" s="59">
        <v>1</v>
      </c>
      <c r="H9" s="59"/>
      <c r="I9" s="59"/>
      <c r="J9" s="59"/>
      <c r="K9" s="62" t="s">
        <v>15</v>
      </c>
      <c r="L9" s="63" t="s">
        <v>58</v>
      </c>
      <c r="M9" s="64"/>
      <c r="N9" s="61" t="s">
        <v>59</v>
      </c>
      <c r="O9" s="61"/>
    </row>
    <row r="10" spans="1:15" s="65" customFormat="1" ht="14.25" customHeight="1" x14ac:dyDescent="0.2">
      <c r="A10" s="59">
        <v>2014</v>
      </c>
      <c r="B10" s="60">
        <v>42645</v>
      </c>
      <c r="C10" s="61" t="s">
        <v>52</v>
      </c>
      <c r="D10" s="59">
        <v>52</v>
      </c>
      <c r="E10" s="59">
        <v>0</v>
      </c>
      <c r="F10" s="59" t="s">
        <v>6</v>
      </c>
      <c r="G10" s="59">
        <v>1</v>
      </c>
      <c r="H10" s="59"/>
      <c r="I10" s="59"/>
      <c r="J10" s="59"/>
      <c r="K10" s="62" t="s">
        <v>17</v>
      </c>
      <c r="L10" s="63" t="s">
        <v>23</v>
      </c>
      <c r="M10" s="64"/>
      <c r="N10" s="61" t="s">
        <v>59</v>
      </c>
      <c r="O10" s="61"/>
    </row>
    <row r="11" spans="1:15" s="65" customFormat="1" ht="14.25" customHeight="1" x14ac:dyDescent="0.2">
      <c r="A11" s="15" t="s">
        <v>19</v>
      </c>
      <c r="B11" s="16" t="s">
        <v>19</v>
      </c>
      <c r="C11" s="17" t="s">
        <v>19</v>
      </c>
      <c r="D11" s="15"/>
      <c r="E11" s="15"/>
      <c r="F11" s="15" t="str">
        <f>IF(AND(D11="",E11=""),"",IF(D11&gt;E11,"W",IF(D11&lt;E11,"L","T")))</f>
        <v/>
      </c>
      <c r="G11" s="15" t="str">
        <f>IF(D11&gt;E11,1,"")</f>
        <v/>
      </c>
      <c r="H11" s="15"/>
      <c r="I11" s="15"/>
      <c r="J11" s="15"/>
      <c r="K11" s="18"/>
      <c r="L11" s="19"/>
      <c r="M11" s="20"/>
      <c r="N11" s="17" t="s">
        <v>19</v>
      </c>
      <c r="O11" s="17"/>
    </row>
    <row r="12" spans="1:15" s="21" customFormat="1" ht="14.25" customHeight="1" x14ac:dyDescent="0.2">
      <c r="A12" s="22"/>
      <c r="B12" s="16"/>
      <c r="C12" s="17"/>
      <c r="D12" s="23">
        <f>SUM(D2:D10)</f>
        <v>349</v>
      </c>
      <c r="E12" s="23">
        <f>SUM(E2:E10)</f>
        <v>93</v>
      </c>
      <c r="F12" s="15"/>
      <c r="G12" s="15">
        <f>SUM(G2:G10)</f>
        <v>8</v>
      </c>
      <c r="H12" s="15">
        <f>SUM(H2:H10)</f>
        <v>1</v>
      </c>
      <c r="I12" s="15">
        <f>SUM(I2:I10)</f>
        <v>0</v>
      </c>
      <c r="J12" s="24">
        <f>(G12+(I12/2))/(G12+H12+I12)</f>
        <v>0.88888888888888884</v>
      </c>
      <c r="K12" s="18"/>
      <c r="L12" s="19"/>
      <c r="M12" s="20"/>
      <c r="N12" s="17"/>
      <c r="O12" s="17"/>
    </row>
    <row r="13" spans="1:15" s="15" customFormat="1" ht="14.25" customHeight="1" x14ac:dyDescent="0.2">
      <c r="A13" s="22"/>
      <c r="B13" s="16"/>
      <c r="C13" s="17"/>
      <c r="D13" s="25">
        <f>AVERAGE(D2:D10)</f>
        <v>38.777777777777779</v>
      </c>
      <c r="E13" s="25">
        <f>AVERAGE(E2:E10)</f>
        <v>10.333333333333334</v>
      </c>
      <c r="F13" s="26">
        <f>D13-E13</f>
        <v>28.444444444444443</v>
      </c>
      <c r="K13" s="18"/>
      <c r="L13" s="19"/>
      <c r="M13" s="20"/>
      <c r="N13" s="17"/>
      <c r="O13" s="17"/>
    </row>
    <row r="14" spans="1:15" s="21" customFormat="1" x14ac:dyDescent="0.2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8"/>
      <c r="L14" s="19"/>
      <c r="M14" s="20"/>
      <c r="N14" s="17"/>
      <c r="O14" s="17"/>
    </row>
    <row r="15" spans="1:15" s="21" customFormat="1" x14ac:dyDescent="0.2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8"/>
      <c r="L15" s="19"/>
      <c r="M15" s="20"/>
      <c r="N15" s="17"/>
      <c r="O15" s="17"/>
    </row>
    <row r="16" spans="1:15" s="21" customFormat="1" x14ac:dyDescent="0.2">
      <c r="A16" s="15"/>
      <c r="B16" s="16"/>
      <c r="C16" s="17"/>
      <c r="D16" s="15"/>
      <c r="E16" s="15"/>
      <c r="F16" s="15"/>
      <c r="G16" s="15"/>
      <c r="H16" s="15"/>
      <c r="I16" s="15"/>
      <c r="J16" s="15"/>
      <c r="K16" s="18"/>
      <c r="L16" s="19"/>
      <c r="M16" s="20"/>
      <c r="N16" s="17"/>
      <c r="O16" s="17"/>
    </row>
    <row r="17" spans="1:15" s="21" customFormat="1" x14ac:dyDescent="0.2">
      <c r="A17" s="15"/>
      <c r="B17" s="16"/>
      <c r="C17" s="17"/>
      <c r="D17" s="15"/>
      <c r="E17" s="15"/>
      <c r="F17" s="15"/>
      <c r="G17" s="15"/>
      <c r="H17" s="15"/>
      <c r="I17" s="15"/>
      <c r="J17" s="15"/>
      <c r="K17" s="18"/>
      <c r="L17" s="19"/>
      <c r="M17" s="20"/>
      <c r="N17" s="17"/>
      <c r="O17" s="17"/>
    </row>
    <row r="18" spans="1:15" s="21" customFormat="1" x14ac:dyDescent="0.2">
      <c r="A18" s="15"/>
      <c r="B18" s="16"/>
      <c r="C18" s="17"/>
      <c r="D18" s="15"/>
      <c r="E18" s="15"/>
      <c r="F18" s="15"/>
      <c r="G18" s="15"/>
      <c r="H18" s="15"/>
      <c r="I18" s="15"/>
      <c r="J18" s="15"/>
      <c r="K18" s="18"/>
      <c r="L18" s="19"/>
      <c r="M18" s="20"/>
      <c r="N18" s="17"/>
      <c r="O18" s="17"/>
    </row>
    <row r="19" spans="1:15" s="21" customFormat="1" x14ac:dyDescent="0.2">
      <c r="A19" s="15"/>
      <c r="B19" s="16"/>
      <c r="C19" s="17"/>
      <c r="D19" s="15"/>
      <c r="E19" s="15"/>
      <c r="F19" s="15"/>
      <c r="G19" s="15"/>
      <c r="H19" s="15"/>
      <c r="I19" s="15"/>
      <c r="J19" s="15"/>
      <c r="K19" s="18"/>
      <c r="L19" s="19"/>
      <c r="M19" s="20"/>
      <c r="N19" s="17"/>
      <c r="O19" s="17"/>
    </row>
  </sheetData>
  <conditionalFormatting sqref="F13">
    <cfRule type="cellIs" dxfId="3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2011</v>
      </c>
      <c r="B2" s="60">
        <v>42707</v>
      </c>
      <c r="C2" s="61" t="s">
        <v>74</v>
      </c>
      <c r="D2" s="59">
        <v>31</v>
      </c>
      <c r="E2" s="59">
        <v>0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75</v>
      </c>
      <c r="M2" s="64" t="s">
        <v>76</v>
      </c>
      <c r="N2" s="61" t="s">
        <v>59</v>
      </c>
      <c r="O2" s="61" t="s">
        <v>77</v>
      </c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31</v>
      </c>
      <c r="E4" s="23">
        <f>SUM(E2:E2)</f>
        <v>0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31</v>
      </c>
      <c r="E5" s="25">
        <f>AVERAGE(E2:E2)</f>
        <v>0</v>
      </c>
      <c r="F5" s="26">
        <f>D5-E5</f>
        <v>31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3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2009</v>
      </c>
      <c r="B2" s="60">
        <v>42625</v>
      </c>
      <c r="C2" s="61" t="s">
        <v>33</v>
      </c>
      <c r="D2" s="59">
        <v>14</v>
      </c>
      <c r="E2" s="59">
        <v>17</v>
      </c>
      <c r="F2" s="59" t="s">
        <v>7</v>
      </c>
      <c r="G2" s="59"/>
      <c r="H2" s="59">
        <v>1</v>
      </c>
      <c r="I2" s="59"/>
      <c r="J2" s="59"/>
      <c r="K2" s="62" t="s">
        <v>15</v>
      </c>
      <c r="L2" s="63" t="s">
        <v>20</v>
      </c>
      <c r="M2" s="64" t="s">
        <v>34</v>
      </c>
      <c r="N2" s="61" t="s">
        <v>59</v>
      </c>
      <c r="O2" s="61"/>
    </row>
    <row r="3" spans="1:15" s="65" customFormat="1" ht="14.25" customHeight="1" x14ac:dyDescent="0.2">
      <c r="A3" s="59">
        <v>2010</v>
      </c>
      <c r="B3" s="60">
        <v>42623</v>
      </c>
      <c r="C3" s="61" t="s">
        <v>33</v>
      </c>
      <c r="D3" s="59">
        <v>27</v>
      </c>
      <c r="E3" s="59">
        <v>0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41</v>
      </c>
      <c r="E5" s="23">
        <f>SUM(E2:E3)</f>
        <v>17</v>
      </c>
      <c r="F5" s="15"/>
      <c r="G5" s="15">
        <f>SUM(G2:G3)</f>
        <v>1</v>
      </c>
      <c r="H5" s="15">
        <f>SUM(H2:H3)</f>
        <v>1</v>
      </c>
      <c r="I5" s="15">
        <f>SUM(I2:I3)</f>
        <v>0</v>
      </c>
      <c r="J5" s="24">
        <f>(G5+(I5/2))/(G5+H5+I5)</f>
        <v>0.5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20.5</v>
      </c>
      <c r="E6" s="25">
        <f>AVERAGE(E2:E3)</f>
        <v>8.5</v>
      </c>
      <c r="F6" s="26">
        <f>D6-E6</f>
        <v>12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29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2010</v>
      </c>
      <c r="B2" s="60">
        <v>42715</v>
      </c>
      <c r="C2" s="61" t="s">
        <v>35</v>
      </c>
      <c r="D2" s="59">
        <v>41</v>
      </c>
      <c r="E2" s="59">
        <v>21</v>
      </c>
      <c r="F2" s="59" t="s">
        <v>6</v>
      </c>
      <c r="G2" s="59">
        <v>1</v>
      </c>
      <c r="H2" s="59"/>
      <c r="I2" s="59"/>
      <c r="J2" s="59"/>
      <c r="K2" s="62" t="s">
        <v>39</v>
      </c>
      <c r="L2" s="63" t="s">
        <v>68</v>
      </c>
      <c r="M2" s="64" t="s">
        <v>69</v>
      </c>
      <c r="N2" s="61" t="s">
        <v>59</v>
      </c>
      <c r="O2" s="61" t="s">
        <v>70</v>
      </c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41</v>
      </c>
      <c r="E4" s="23">
        <f>SUM(E2:E2)</f>
        <v>21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41</v>
      </c>
      <c r="E5" s="25">
        <f>AVERAGE(E2:E2)</f>
        <v>21</v>
      </c>
      <c r="F5" s="26">
        <f>D5-E5</f>
        <v>20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28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42677</v>
      </c>
      <c r="C2" s="61" t="s">
        <v>28</v>
      </c>
      <c r="D2" s="59">
        <v>7</v>
      </c>
      <c r="E2" s="59">
        <v>34</v>
      </c>
      <c r="F2" s="59" t="s">
        <v>7</v>
      </c>
      <c r="G2" s="59"/>
      <c r="H2" s="59">
        <v>1</v>
      </c>
      <c r="I2" s="59"/>
      <c r="J2" s="59"/>
      <c r="K2" s="62" t="s">
        <v>15</v>
      </c>
      <c r="L2" s="63" t="s">
        <v>18</v>
      </c>
      <c r="M2" s="64" t="s">
        <v>22</v>
      </c>
      <c r="N2" s="61" t="s">
        <v>59</v>
      </c>
      <c r="O2" s="61"/>
    </row>
    <row r="3" spans="1:15" s="65" customFormat="1" ht="14.25" customHeight="1" x14ac:dyDescent="0.2">
      <c r="A3" s="59">
        <v>2007</v>
      </c>
      <c r="B3" s="60">
        <v>42606</v>
      </c>
      <c r="C3" s="61" t="s">
        <v>28</v>
      </c>
      <c r="D3" s="59">
        <v>28</v>
      </c>
      <c r="E3" s="59">
        <v>13</v>
      </c>
      <c r="F3" s="59" t="s">
        <v>6</v>
      </c>
      <c r="G3" s="59">
        <v>1</v>
      </c>
      <c r="H3" s="59"/>
      <c r="I3" s="59"/>
      <c r="J3" s="59"/>
      <c r="K3" s="62" t="s">
        <v>15</v>
      </c>
      <c r="L3" s="63" t="s">
        <v>18</v>
      </c>
      <c r="M3" s="64" t="s">
        <v>22</v>
      </c>
      <c r="N3" s="61" t="s">
        <v>59</v>
      </c>
      <c r="O3" s="61"/>
    </row>
    <row r="4" spans="1:15" s="65" customFormat="1" ht="14.25" customHeight="1" x14ac:dyDescent="0.2">
      <c r="A4" s="59">
        <v>2008</v>
      </c>
      <c r="B4" s="60">
        <v>42632</v>
      </c>
      <c r="C4" s="61" t="s">
        <v>28</v>
      </c>
      <c r="D4" s="59">
        <v>57</v>
      </c>
      <c r="E4" s="59">
        <v>3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15" t="s">
        <v>19</v>
      </c>
      <c r="B5" s="16" t="s">
        <v>19</v>
      </c>
      <c r="C5" s="17" t="s">
        <v>19</v>
      </c>
      <c r="D5" s="15"/>
      <c r="E5" s="15"/>
      <c r="F5" s="15" t="str">
        <f>IF(AND(D5="",E5=""),"",IF(D5&gt;E5,"W",IF(D5&lt;E5,"L","T")))</f>
        <v/>
      </c>
      <c r="G5" s="15" t="str">
        <f>IF(D5&gt;E5,1,"")</f>
        <v/>
      </c>
      <c r="H5" s="15"/>
      <c r="I5" s="15"/>
      <c r="J5" s="15"/>
      <c r="K5" s="18"/>
      <c r="L5" s="19"/>
      <c r="M5" s="20"/>
      <c r="N5" s="17" t="s">
        <v>19</v>
      </c>
      <c r="O5" s="17"/>
    </row>
    <row r="6" spans="1:15" s="21" customFormat="1" ht="14.25" customHeight="1" x14ac:dyDescent="0.2">
      <c r="A6" s="22"/>
      <c r="B6" s="16"/>
      <c r="C6" s="17"/>
      <c r="D6" s="23">
        <f>SUM(D2:D4)</f>
        <v>92</v>
      </c>
      <c r="E6" s="23">
        <f>SUM(E2:E4)</f>
        <v>50</v>
      </c>
      <c r="F6" s="15"/>
      <c r="G6" s="15">
        <f>SUM(G2:G4)</f>
        <v>2</v>
      </c>
      <c r="H6" s="15">
        <f>SUM(H2:H4)</f>
        <v>1</v>
      </c>
      <c r="I6" s="15">
        <f>SUM(I2:I4)</f>
        <v>0</v>
      </c>
      <c r="J6" s="24">
        <f>(G6+(I6/2))/(G6+H6+I6)</f>
        <v>0.66666666666666663</v>
      </c>
      <c r="K6" s="18"/>
      <c r="L6" s="19"/>
      <c r="M6" s="20"/>
      <c r="N6" s="17"/>
      <c r="O6" s="17"/>
    </row>
    <row r="7" spans="1:15" s="15" customFormat="1" ht="14.25" customHeight="1" x14ac:dyDescent="0.2">
      <c r="A7" s="22"/>
      <c r="B7" s="16"/>
      <c r="C7" s="17"/>
      <c r="D7" s="25">
        <f>AVERAGE(D2:D4)</f>
        <v>30.666666666666668</v>
      </c>
      <c r="E7" s="25">
        <f>AVERAGE(E2:E4)</f>
        <v>16.666666666666668</v>
      </c>
      <c r="F7" s="26">
        <f>D7-E7</f>
        <v>14</v>
      </c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</sheetData>
  <conditionalFormatting sqref="F7">
    <cfRule type="cellIs" dxfId="27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ySplit="1" topLeftCell="A2" activePane="bottomLeft" state="frozen"/>
      <selection pane="bottomLeft" activeCell="C23" sqref="C23:C24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42649</v>
      </c>
      <c r="C2" s="61" t="s">
        <v>54</v>
      </c>
      <c r="D2" s="59">
        <v>0</v>
      </c>
      <c r="E2" s="59">
        <v>16</v>
      </c>
      <c r="F2" s="59" t="s">
        <v>7</v>
      </c>
      <c r="G2" s="59"/>
      <c r="H2" s="59">
        <v>1</v>
      </c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2007</v>
      </c>
      <c r="B3" s="60">
        <v>42672</v>
      </c>
      <c r="C3" s="61" t="s">
        <v>54</v>
      </c>
      <c r="D3" s="59">
        <v>21</v>
      </c>
      <c r="E3" s="59">
        <v>28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24</v>
      </c>
      <c r="M3" s="64"/>
      <c r="N3" s="61" t="s">
        <v>59</v>
      </c>
      <c r="O3" s="61"/>
    </row>
    <row r="4" spans="1:15" s="65" customFormat="1" ht="14.25" customHeight="1" x14ac:dyDescent="0.2">
      <c r="A4" s="59">
        <v>2008</v>
      </c>
      <c r="B4" s="60">
        <v>42667</v>
      </c>
      <c r="C4" s="61" t="s">
        <v>54</v>
      </c>
      <c r="D4" s="59">
        <v>30</v>
      </c>
      <c r="E4" s="59">
        <v>9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59">
        <v>2011</v>
      </c>
      <c r="B5" s="60">
        <v>42657</v>
      </c>
      <c r="C5" s="61" t="s">
        <v>54</v>
      </c>
      <c r="D5" s="59">
        <v>56</v>
      </c>
      <c r="E5" s="59">
        <v>14</v>
      </c>
      <c r="F5" s="59" t="s">
        <v>6</v>
      </c>
      <c r="G5" s="59">
        <v>1</v>
      </c>
      <c r="H5" s="59"/>
      <c r="I5" s="59"/>
      <c r="J5" s="59"/>
      <c r="K5" s="62" t="s">
        <v>17</v>
      </c>
      <c r="L5" s="63" t="s">
        <v>23</v>
      </c>
      <c r="M5" s="64"/>
      <c r="N5" s="61" t="s">
        <v>59</v>
      </c>
      <c r="O5" s="61"/>
    </row>
    <row r="6" spans="1:15" s="65" customFormat="1" ht="14.25" customHeight="1" x14ac:dyDescent="0.2">
      <c r="A6" s="59">
        <v>2012</v>
      </c>
      <c r="B6" s="60">
        <v>42655</v>
      </c>
      <c r="C6" s="61" t="s">
        <v>54</v>
      </c>
      <c r="D6" s="59">
        <v>54</v>
      </c>
      <c r="E6" s="59">
        <v>0</v>
      </c>
      <c r="F6" s="59" t="s">
        <v>6</v>
      </c>
      <c r="G6" s="59">
        <v>1</v>
      </c>
      <c r="H6" s="59"/>
      <c r="I6" s="59"/>
      <c r="J6" s="59"/>
      <c r="K6" s="62" t="s">
        <v>15</v>
      </c>
      <c r="L6" s="63" t="s">
        <v>24</v>
      </c>
      <c r="M6" s="64"/>
      <c r="N6" s="61" t="s">
        <v>59</v>
      </c>
      <c r="O6" s="61"/>
    </row>
    <row r="7" spans="1:15" s="65" customFormat="1" ht="14.25" customHeight="1" x14ac:dyDescent="0.2">
      <c r="A7" s="15" t="s">
        <v>19</v>
      </c>
      <c r="B7" s="16" t="s">
        <v>19</v>
      </c>
      <c r="C7" s="17" t="s">
        <v>19</v>
      </c>
      <c r="D7" s="15"/>
      <c r="E7" s="15"/>
      <c r="F7" s="15" t="str">
        <f>IF(AND(D7="",E7=""),"",IF(D7&gt;E7,"W",IF(D7&lt;E7,"L","T")))</f>
        <v/>
      </c>
      <c r="G7" s="15" t="str">
        <f>IF(D7&gt;E7,1,"")</f>
        <v/>
      </c>
      <c r="H7" s="15"/>
      <c r="I7" s="15"/>
      <c r="J7" s="15"/>
      <c r="K7" s="18"/>
      <c r="L7" s="19"/>
      <c r="M7" s="20"/>
      <c r="N7" s="17" t="s">
        <v>19</v>
      </c>
      <c r="O7" s="17"/>
    </row>
    <row r="8" spans="1:15" s="21" customFormat="1" ht="14.25" customHeight="1" x14ac:dyDescent="0.2">
      <c r="A8" s="22"/>
      <c r="B8" s="16"/>
      <c r="C8" s="17"/>
      <c r="D8" s="23">
        <f>SUM(D2:D6)</f>
        <v>161</v>
      </c>
      <c r="E8" s="23">
        <f>SUM(E2:E6)</f>
        <v>67</v>
      </c>
      <c r="F8" s="15"/>
      <c r="G8" s="15">
        <f>SUM(G2:G6)</f>
        <v>3</v>
      </c>
      <c r="H8" s="15">
        <f>SUM(H2:H6)</f>
        <v>2</v>
      </c>
      <c r="I8" s="15">
        <f>SUM(I2:I6)</f>
        <v>0</v>
      </c>
      <c r="J8" s="24">
        <f>(G8+(I8/2))/(G8+H8+I8)</f>
        <v>0.6</v>
      </c>
      <c r="K8" s="18"/>
      <c r="L8" s="19"/>
      <c r="M8" s="20"/>
      <c r="N8" s="17"/>
      <c r="O8" s="17"/>
    </row>
    <row r="9" spans="1:15" s="15" customFormat="1" ht="14.25" customHeight="1" x14ac:dyDescent="0.2">
      <c r="A9" s="22"/>
      <c r="B9" s="16"/>
      <c r="C9" s="17"/>
      <c r="D9" s="25">
        <f>AVERAGE(D2:D6)</f>
        <v>32.200000000000003</v>
      </c>
      <c r="E9" s="25">
        <f>AVERAGE(E2:E6)</f>
        <v>13.4</v>
      </c>
      <c r="F9" s="26">
        <f>D9-E9</f>
        <v>18.800000000000004</v>
      </c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  <row r="14" spans="1:15" s="21" customFormat="1" x14ac:dyDescent="0.2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8"/>
      <c r="L14" s="19"/>
      <c r="M14" s="20"/>
      <c r="N14" s="17"/>
      <c r="O14" s="17"/>
    </row>
    <row r="15" spans="1:15" s="21" customFormat="1" x14ac:dyDescent="0.2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8"/>
      <c r="L15" s="19"/>
      <c r="M15" s="20"/>
      <c r="N15" s="17"/>
      <c r="O15" s="17"/>
    </row>
  </sheetData>
  <conditionalFormatting sqref="F9">
    <cfRule type="cellIs" dxfId="26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2012</v>
      </c>
      <c r="B2" s="60">
        <v>42712</v>
      </c>
      <c r="C2" s="61" t="s">
        <v>82</v>
      </c>
      <c r="D2" s="59">
        <v>52</v>
      </c>
      <c r="E2" s="59">
        <v>0</v>
      </c>
      <c r="F2" s="59" t="s">
        <v>6</v>
      </c>
      <c r="G2" s="59">
        <v>1</v>
      </c>
      <c r="H2" s="59"/>
      <c r="I2" s="59"/>
      <c r="J2" s="59"/>
      <c r="K2" s="62" t="s">
        <v>39</v>
      </c>
      <c r="L2" s="63" t="s">
        <v>68</v>
      </c>
      <c r="M2" s="64" t="s">
        <v>69</v>
      </c>
      <c r="N2" s="61" t="s">
        <v>59</v>
      </c>
      <c r="O2" s="61" t="s">
        <v>70</v>
      </c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52</v>
      </c>
      <c r="E4" s="23">
        <f>SUM(E2:E2)</f>
        <v>0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52</v>
      </c>
      <c r="E5" s="25">
        <f>AVERAGE(E2:E2)</f>
        <v>0</v>
      </c>
      <c r="F5" s="26">
        <f>D5-E5</f>
        <v>52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25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2013</v>
      </c>
      <c r="B2" s="60">
        <v>42718</v>
      </c>
      <c r="C2" s="61" t="s">
        <v>89</v>
      </c>
      <c r="D2" s="59">
        <v>28</v>
      </c>
      <c r="E2" s="59">
        <v>35</v>
      </c>
      <c r="F2" s="59" t="s">
        <v>7</v>
      </c>
      <c r="G2" s="59"/>
      <c r="H2" s="59">
        <v>1</v>
      </c>
      <c r="I2" s="59"/>
      <c r="J2" s="59"/>
      <c r="K2" s="62" t="s">
        <v>39</v>
      </c>
      <c r="L2" s="63" t="s">
        <v>43</v>
      </c>
      <c r="M2" s="64" t="s">
        <v>90</v>
      </c>
      <c r="N2" s="61" t="s">
        <v>59</v>
      </c>
      <c r="O2" s="61" t="s">
        <v>91</v>
      </c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28</v>
      </c>
      <c r="E4" s="23">
        <f>SUM(E2:E2)</f>
        <v>35</v>
      </c>
      <c r="F4" s="15"/>
      <c r="G4" s="15">
        <f>SUM(G2:G2)</f>
        <v>0</v>
      </c>
      <c r="H4" s="15">
        <f>SUM(H2:H2)</f>
        <v>1</v>
      </c>
      <c r="I4" s="15">
        <f>SUM(I2:I2)</f>
        <v>0</v>
      </c>
      <c r="J4" s="24">
        <f>(G4+(I4/2))/(G4+H4+I4)</f>
        <v>0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28</v>
      </c>
      <c r="E5" s="25">
        <f>AVERAGE(E2:E2)</f>
        <v>35</v>
      </c>
      <c r="F5" s="26">
        <f>D5-E5</f>
        <v>-7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24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defaultGridColor="0" colorId="8" workbookViewId="0">
      <pane ySplit="1" topLeftCell="A2" activePane="bottomLeft" state="frozen"/>
      <selection pane="bottomLeft" activeCell="N15" sqref="N15"/>
    </sheetView>
  </sheetViews>
  <sheetFormatPr defaultRowHeight="14.25" customHeight="1" x14ac:dyDescent="0.2"/>
  <cols>
    <col min="1" max="1" width="5.28515625" style="35" customWidth="1"/>
    <col min="2" max="3" width="5.7109375" style="35" customWidth="1"/>
    <col min="4" max="4" width="5.5703125" style="35" customWidth="1"/>
    <col min="5" max="5" width="5.7109375" style="35" customWidth="1"/>
    <col min="6" max="6" width="7.42578125" style="35" customWidth="1"/>
    <col min="7" max="7" width="8" style="38" customWidth="1"/>
    <col min="8" max="8" width="8.140625" style="38" customWidth="1"/>
    <col min="9" max="10" width="7.85546875" style="39" customWidth="1"/>
    <col min="11" max="11" width="9.7109375" style="40" customWidth="1"/>
    <col min="12" max="12" width="7.28515625" style="40" customWidth="1"/>
    <col min="13" max="13" width="22.28515625" style="41" customWidth="1"/>
    <col min="14" max="14" width="21.5703125" style="41" customWidth="1"/>
    <col min="15" max="16" width="26.28515625" style="41" customWidth="1"/>
    <col min="17" max="17" width="22.42578125" style="41" customWidth="1"/>
    <col min="18" max="19" width="4.7109375" style="35" customWidth="1"/>
    <col min="20" max="20" width="4" style="35" customWidth="1"/>
    <col min="21" max="21" width="7.140625" style="36" customWidth="1"/>
    <col min="22" max="22" width="9.140625" style="35"/>
    <col min="23" max="23" width="9.140625" style="42"/>
    <col min="24" max="25" width="9.140625" style="35"/>
    <col min="26" max="16384" width="9.140625" style="41"/>
  </cols>
  <sheetData>
    <row r="1" spans="1:25" s="31" customFormat="1" ht="14.25" customHeight="1" x14ac:dyDescent="0.2">
      <c r="A1" s="27" t="s">
        <v>0</v>
      </c>
      <c r="B1" s="27" t="s">
        <v>41</v>
      </c>
      <c r="C1" s="27" t="s">
        <v>6</v>
      </c>
      <c r="D1" s="27" t="s">
        <v>7</v>
      </c>
      <c r="E1" s="27" t="s">
        <v>8</v>
      </c>
      <c r="F1" s="27" t="s">
        <v>44</v>
      </c>
      <c r="G1" s="28" t="s">
        <v>45</v>
      </c>
      <c r="H1" s="28" t="s">
        <v>46</v>
      </c>
      <c r="I1" s="29" t="s">
        <v>47</v>
      </c>
      <c r="J1" s="29" t="s">
        <v>47</v>
      </c>
      <c r="K1" s="30" t="s">
        <v>48</v>
      </c>
      <c r="L1" s="30" t="s">
        <v>49</v>
      </c>
      <c r="M1" s="27" t="s">
        <v>13</v>
      </c>
      <c r="N1" s="27" t="s">
        <v>13</v>
      </c>
      <c r="O1" s="27"/>
      <c r="P1" s="27"/>
      <c r="R1" s="27"/>
      <c r="S1" s="27"/>
      <c r="T1" s="27"/>
      <c r="U1" s="32"/>
      <c r="V1" s="33"/>
      <c r="W1" s="34"/>
      <c r="X1" s="33"/>
      <c r="Y1" s="33"/>
    </row>
    <row r="2" spans="1:25" ht="14.25" customHeight="1" x14ac:dyDescent="0.2">
      <c r="A2" s="35">
        <v>2006</v>
      </c>
      <c r="B2" s="35">
        <f t="shared" ref="B2:B12" si="0">C2+D2+E2</f>
        <v>10</v>
      </c>
      <c r="C2" s="35">
        <f>SUM('Briar Woods'!G2:G11)</f>
        <v>6</v>
      </c>
      <c r="D2" s="35">
        <f>SUM('Briar Woods'!H2:H11)</f>
        <v>4</v>
      </c>
      <c r="E2" s="35">
        <f>SUM('Briar Woods'!I2:I11)</f>
        <v>0</v>
      </c>
      <c r="F2" s="36">
        <f t="shared" ref="F2:F12" si="1">SUM(C2+(E2/2))/(C2+D2+E2)</f>
        <v>0.6</v>
      </c>
      <c r="G2" s="37">
        <f>SUM('Briar Woods'!D2:D11)</f>
        <v>173</v>
      </c>
      <c r="H2" s="37">
        <f>SUM('Briar Woods'!E2:E11)</f>
        <v>201</v>
      </c>
      <c r="I2" s="39">
        <f t="shared" ref="I2" si="2">G2/B2</f>
        <v>17.3</v>
      </c>
      <c r="J2" s="39">
        <f t="shared" ref="J2" si="3">H2/B2</f>
        <v>20.100000000000001</v>
      </c>
      <c r="K2" s="40">
        <f t="shared" ref="K2" si="4">I2-J2</f>
        <v>-2.8000000000000007</v>
      </c>
      <c r="L2" s="36">
        <f t="shared" ref="L2" si="5">(G2)/(G2+H2)</f>
        <v>0.46256684491978611</v>
      </c>
      <c r="M2" s="41" t="s">
        <v>59</v>
      </c>
    </row>
    <row r="3" spans="1:25" ht="14.25" customHeight="1" x14ac:dyDescent="0.2">
      <c r="A3" s="35">
        <v>2007</v>
      </c>
      <c r="B3" s="35">
        <f t="shared" si="0"/>
        <v>11</v>
      </c>
      <c r="C3" s="35">
        <f>SUM('Briar Woods'!G12:G22)</f>
        <v>7</v>
      </c>
      <c r="D3" s="35">
        <f>SUM('Briar Woods'!H12:H22)</f>
        <v>4</v>
      </c>
      <c r="E3" s="35">
        <f>SUM('Briar Woods'!I12:I22)</f>
        <v>0</v>
      </c>
      <c r="F3" s="36">
        <f t="shared" si="1"/>
        <v>0.63636363636363635</v>
      </c>
      <c r="G3" s="37">
        <f>SUM('Briar Woods'!D12:D22)</f>
        <v>315</v>
      </c>
      <c r="H3" s="37">
        <f>SUM('Briar Woods'!E12:E22)</f>
        <v>181</v>
      </c>
      <c r="I3" s="39">
        <f t="shared" ref="I3" si="6">G3/B3</f>
        <v>28.636363636363637</v>
      </c>
      <c r="J3" s="39">
        <f t="shared" ref="J3" si="7">H3/B3</f>
        <v>16.454545454545453</v>
      </c>
      <c r="K3" s="40">
        <f t="shared" ref="K3" si="8">I3-J3</f>
        <v>12.181818181818183</v>
      </c>
      <c r="L3" s="36">
        <f t="shared" ref="L3" si="9">(G3)/(G3+H3)</f>
        <v>0.63508064516129037</v>
      </c>
      <c r="M3" s="41" t="s">
        <v>59</v>
      </c>
    </row>
    <row r="4" spans="1:25" ht="14.25" customHeight="1" x14ac:dyDescent="0.2">
      <c r="A4" s="35">
        <v>2008</v>
      </c>
      <c r="B4" s="35">
        <f t="shared" si="0"/>
        <v>11</v>
      </c>
      <c r="C4" s="35">
        <f>SUM('Briar Woods'!G23:G33)</f>
        <v>8</v>
      </c>
      <c r="D4" s="35">
        <f>SUM('Briar Woods'!H23:H33)</f>
        <v>3</v>
      </c>
      <c r="E4" s="35">
        <f>SUM('Briar Woods'!I23:I33)</f>
        <v>0</v>
      </c>
      <c r="F4" s="36">
        <f t="shared" si="1"/>
        <v>0.72727272727272729</v>
      </c>
      <c r="G4" s="37">
        <f>SUM('Briar Woods'!D23:D33)</f>
        <v>281</v>
      </c>
      <c r="H4" s="37">
        <f>SUM('Briar Woods'!E23:E33)</f>
        <v>169</v>
      </c>
      <c r="I4" s="39">
        <f t="shared" ref="I4" si="10">G4/B4</f>
        <v>25.545454545454547</v>
      </c>
      <c r="J4" s="39">
        <f t="shared" ref="J4" si="11">H4/B4</f>
        <v>15.363636363636363</v>
      </c>
      <c r="K4" s="40">
        <f t="shared" ref="K4" si="12">I4-J4</f>
        <v>10.181818181818183</v>
      </c>
      <c r="L4" s="36">
        <f t="shared" ref="L4" si="13">(G4)/(G4+H4)</f>
        <v>0.62444444444444447</v>
      </c>
      <c r="M4" s="41" t="s">
        <v>59</v>
      </c>
    </row>
    <row r="5" spans="1:25" ht="14.25" customHeight="1" x14ac:dyDescent="0.2">
      <c r="A5" s="35">
        <v>2009</v>
      </c>
      <c r="B5" s="35">
        <f t="shared" si="0"/>
        <v>10</v>
      </c>
      <c r="C5" s="35">
        <f>SUM('Briar Woods'!G34:G43)</f>
        <v>4</v>
      </c>
      <c r="D5" s="35">
        <f>SUM('Briar Woods'!H34:H43)</f>
        <v>6</v>
      </c>
      <c r="E5" s="35">
        <f>SUM('Briar Woods'!I34:I43)</f>
        <v>0</v>
      </c>
      <c r="F5" s="36">
        <f t="shared" si="1"/>
        <v>0.4</v>
      </c>
      <c r="G5" s="37">
        <f>SUM('Briar Woods'!D34:D43)</f>
        <v>167</v>
      </c>
      <c r="H5" s="37">
        <f>SUM('Briar Woods'!E34:E43)</f>
        <v>159</v>
      </c>
      <c r="I5" s="39">
        <f t="shared" ref="I5" si="14">G5/B5</f>
        <v>16.7</v>
      </c>
      <c r="J5" s="39">
        <f t="shared" ref="J5" si="15">H5/B5</f>
        <v>15.9</v>
      </c>
      <c r="K5" s="40">
        <f t="shared" ref="K5" si="16">I5-J5</f>
        <v>0.79999999999999893</v>
      </c>
      <c r="L5" s="36">
        <f t="shared" ref="L5" si="17">(G5)/(G5+H5)</f>
        <v>0.51226993865030679</v>
      </c>
      <c r="M5" s="41" t="s">
        <v>59</v>
      </c>
    </row>
    <row r="6" spans="1:25" ht="14.25" customHeight="1" x14ac:dyDescent="0.2">
      <c r="A6" s="35">
        <v>2010</v>
      </c>
      <c r="B6" s="35">
        <f t="shared" si="0"/>
        <v>15</v>
      </c>
      <c r="C6" s="35">
        <f>SUM('Briar Woods'!G44:G58)</f>
        <v>13</v>
      </c>
      <c r="D6" s="35">
        <f>SUM('Briar Woods'!H44:H58)</f>
        <v>2</v>
      </c>
      <c r="E6" s="35">
        <f>SUM('Briar Woods'!I44:I58)</f>
        <v>0</v>
      </c>
      <c r="F6" s="36">
        <f t="shared" si="1"/>
        <v>0.8666666666666667</v>
      </c>
      <c r="G6" s="37">
        <f>SUM('Briar Woods'!D44:D58)</f>
        <v>440</v>
      </c>
      <c r="H6" s="37">
        <f>SUM('Briar Woods'!E44:E58)</f>
        <v>159</v>
      </c>
      <c r="I6" s="39">
        <f t="shared" ref="I6" si="18">G6/B6</f>
        <v>29.333333333333332</v>
      </c>
      <c r="J6" s="39">
        <f t="shared" ref="J6" si="19">H6/B6</f>
        <v>10.6</v>
      </c>
      <c r="K6" s="40">
        <f t="shared" ref="K6" si="20">I6-J6</f>
        <v>18.733333333333334</v>
      </c>
      <c r="L6" s="36">
        <f t="shared" ref="L6" si="21">(G6)/(G6+H6)</f>
        <v>0.73455759599332215</v>
      </c>
      <c r="M6" s="41" t="s">
        <v>59</v>
      </c>
    </row>
    <row r="7" spans="1:25" ht="14.25" customHeight="1" x14ac:dyDescent="0.2">
      <c r="A7" s="35">
        <v>2011</v>
      </c>
      <c r="B7" s="35">
        <f t="shared" si="0"/>
        <v>15</v>
      </c>
      <c r="C7" s="35">
        <f>SUM('Briar Woods'!G59:G73)</f>
        <v>14</v>
      </c>
      <c r="D7" s="35">
        <f>SUM('Briar Woods'!H59:H73)</f>
        <v>1</v>
      </c>
      <c r="E7" s="35">
        <f>SUM('Briar Woods'!I59:I73)</f>
        <v>0</v>
      </c>
      <c r="F7" s="36">
        <f t="shared" si="1"/>
        <v>0.93333333333333335</v>
      </c>
      <c r="G7" s="37">
        <f>SUM('Briar Woods'!D59:D73)</f>
        <v>571</v>
      </c>
      <c r="H7" s="37">
        <f>SUM('Briar Woods'!E59:E73)</f>
        <v>120</v>
      </c>
      <c r="I7" s="39">
        <f t="shared" ref="I7" si="22">G7/B7</f>
        <v>38.06666666666667</v>
      </c>
      <c r="J7" s="39">
        <f t="shared" ref="J7" si="23">H7/B7</f>
        <v>8</v>
      </c>
      <c r="K7" s="40">
        <f t="shared" ref="K7" si="24">I7-J7</f>
        <v>30.06666666666667</v>
      </c>
      <c r="L7" s="36">
        <f t="shared" ref="L7" si="25">(G7)/(G7+H7)</f>
        <v>0.82633863965267729</v>
      </c>
      <c r="M7" s="41" t="s">
        <v>59</v>
      </c>
    </row>
    <row r="8" spans="1:25" ht="14.25" customHeight="1" x14ac:dyDescent="0.2">
      <c r="A8" s="35">
        <v>2012</v>
      </c>
      <c r="B8" s="35">
        <f t="shared" si="0"/>
        <v>15</v>
      </c>
      <c r="C8" s="35">
        <f>SUM('Briar Woods'!G74:G88)</f>
        <v>15</v>
      </c>
      <c r="D8" s="35">
        <f>SUM('Briar Woods'!H74:H88)</f>
        <v>0</v>
      </c>
      <c r="E8" s="35">
        <f>SUM('Briar Woods'!I74:I88)</f>
        <v>0</v>
      </c>
      <c r="F8" s="36">
        <f t="shared" si="1"/>
        <v>1</v>
      </c>
      <c r="G8" s="37">
        <f>SUM('Briar Woods'!D74:D88)</f>
        <v>627</v>
      </c>
      <c r="H8" s="37">
        <f>SUM('Briar Woods'!E74:E88)</f>
        <v>98</v>
      </c>
      <c r="I8" s="39">
        <f t="shared" ref="I8" si="26">G8/B8</f>
        <v>41.8</v>
      </c>
      <c r="J8" s="39">
        <f t="shared" ref="J8" si="27">H8/B8</f>
        <v>6.5333333333333332</v>
      </c>
      <c r="K8" s="40">
        <f t="shared" ref="K8" si="28">I8-J8</f>
        <v>35.266666666666666</v>
      </c>
      <c r="L8" s="36">
        <f t="shared" ref="L8" si="29">(G8)/(G8+H8)</f>
        <v>0.86482758620689659</v>
      </c>
      <c r="M8" s="41" t="s">
        <v>59</v>
      </c>
    </row>
    <row r="9" spans="1:25" ht="14.25" customHeight="1" x14ac:dyDescent="0.2">
      <c r="A9" s="35">
        <v>2013</v>
      </c>
      <c r="B9" s="35">
        <f t="shared" si="0"/>
        <v>15</v>
      </c>
      <c r="C9" s="35">
        <f>SUM('Briar Woods'!G89:G103)</f>
        <v>13</v>
      </c>
      <c r="D9" s="35">
        <f>SUM('Briar Woods'!H89:H103)</f>
        <v>2</v>
      </c>
      <c r="E9" s="35">
        <f>SUM('Briar Woods'!I89:I103)</f>
        <v>0</v>
      </c>
      <c r="F9" s="36">
        <f t="shared" si="1"/>
        <v>0.8666666666666667</v>
      </c>
      <c r="G9" s="37">
        <f>SUM('Briar Woods'!D89:D103)</f>
        <v>597</v>
      </c>
      <c r="H9" s="37">
        <f>SUM('Briar Woods'!E89:E103)</f>
        <v>191</v>
      </c>
      <c r="I9" s="39">
        <f t="shared" ref="I9" si="30">G9/B9</f>
        <v>39.799999999999997</v>
      </c>
      <c r="J9" s="39">
        <f t="shared" ref="J9" si="31">H9/B9</f>
        <v>12.733333333333333</v>
      </c>
      <c r="K9" s="40">
        <f t="shared" ref="K9" si="32">I9-J9</f>
        <v>27.066666666666663</v>
      </c>
      <c r="L9" s="36">
        <f t="shared" ref="L9" si="33">(G9)/(G9+H9)</f>
        <v>0.75761421319796951</v>
      </c>
      <c r="M9" s="41" t="s">
        <v>59</v>
      </c>
    </row>
    <row r="10" spans="1:25" ht="14.25" customHeight="1" x14ac:dyDescent="0.2">
      <c r="A10" s="35">
        <v>2014</v>
      </c>
      <c r="B10" s="35">
        <f t="shared" si="0"/>
        <v>12</v>
      </c>
      <c r="C10" s="35">
        <f>SUM('Briar Woods'!G104:G115)</f>
        <v>8</v>
      </c>
      <c r="D10" s="35">
        <f>SUM('Briar Woods'!H104:H115)</f>
        <v>4</v>
      </c>
      <c r="E10" s="35">
        <f>SUM('Briar Woods'!I104:I115)</f>
        <v>0</v>
      </c>
      <c r="F10" s="36">
        <f t="shared" si="1"/>
        <v>0.66666666666666663</v>
      </c>
      <c r="G10" s="37">
        <f>SUM('Briar Woods'!D104:D115)</f>
        <v>383</v>
      </c>
      <c r="H10" s="37">
        <f>SUM('Briar Woods'!E104:E115)</f>
        <v>190</v>
      </c>
      <c r="I10" s="39">
        <f t="shared" ref="I10" si="34">G10/B10</f>
        <v>31.916666666666668</v>
      </c>
      <c r="J10" s="39">
        <f t="shared" ref="J10" si="35">H10/B10</f>
        <v>15.833333333333334</v>
      </c>
      <c r="K10" s="40">
        <f t="shared" ref="K10" si="36">I10-J10</f>
        <v>16.083333333333336</v>
      </c>
      <c r="L10" s="36">
        <f t="shared" ref="L10" si="37">(G10)/(G10+H10)</f>
        <v>0.66841186736474689</v>
      </c>
      <c r="M10" s="41" t="s">
        <v>59</v>
      </c>
    </row>
    <row r="11" spans="1:25" ht="14.25" customHeight="1" x14ac:dyDescent="0.2">
      <c r="A11" s="35">
        <v>2015</v>
      </c>
      <c r="B11" s="35">
        <f t="shared" si="0"/>
        <v>11</v>
      </c>
      <c r="C11" s="35">
        <f>SUM('Briar Woods'!G116:G126)</f>
        <v>3</v>
      </c>
      <c r="D11" s="35">
        <f>SUM('Briar Woods'!H116:H126)</f>
        <v>8</v>
      </c>
      <c r="E11" s="35">
        <f>SUM('Briar Woods'!I116:I126)</f>
        <v>0</v>
      </c>
      <c r="F11" s="36">
        <f t="shared" si="1"/>
        <v>0.27272727272727271</v>
      </c>
      <c r="G11" s="37">
        <f>SUM('Briar Woods'!D116:D126)</f>
        <v>219</v>
      </c>
      <c r="H11" s="37">
        <f>SUM('Briar Woods'!E116:E126)</f>
        <v>309</v>
      </c>
      <c r="I11" s="39">
        <f t="shared" ref="I11" si="38">G11/B11</f>
        <v>19.90909090909091</v>
      </c>
      <c r="J11" s="39">
        <f t="shared" ref="J11" si="39">H11/B11</f>
        <v>28.09090909090909</v>
      </c>
      <c r="K11" s="40">
        <f t="shared" ref="K11" si="40">I11-J11</f>
        <v>-8.1818181818181799</v>
      </c>
      <c r="L11" s="36">
        <f t="shared" ref="L11" si="41">(G11)/(G11+H11)</f>
        <v>0.41477272727272729</v>
      </c>
      <c r="M11" s="41" t="s">
        <v>59</v>
      </c>
    </row>
    <row r="12" spans="1:25" ht="14.25" customHeight="1" x14ac:dyDescent="0.2">
      <c r="A12" s="35">
        <v>2016</v>
      </c>
      <c r="B12" s="35">
        <f t="shared" si="0"/>
        <v>11</v>
      </c>
      <c r="C12" s="35">
        <f>SUM('Briar Woods'!G127:G137)</f>
        <v>4</v>
      </c>
      <c r="D12" s="35">
        <f>SUM('Briar Woods'!H127:H137)</f>
        <v>7</v>
      </c>
      <c r="E12" s="35">
        <f>SUM('Briar Woods'!I127:I137)</f>
        <v>0</v>
      </c>
      <c r="F12" s="36">
        <f t="shared" si="1"/>
        <v>0.36363636363636365</v>
      </c>
      <c r="G12" s="37">
        <f>SUM('Briar Woods'!D127:D137)</f>
        <v>309</v>
      </c>
      <c r="H12" s="37">
        <f>SUM('Briar Woods'!E127:E137)</f>
        <v>297</v>
      </c>
      <c r="I12" s="39">
        <f t="shared" ref="I12" si="42">G12/B12</f>
        <v>28.09090909090909</v>
      </c>
      <c r="J12" s="39">
        <f t="shared" ref="J12" si="43">H12/B12</f>
        <v>27</v>
      </c>
      <c r="K12" s="40">
        <f t="shared" ref="K12" si="44">I12-J12</f>
        <v>1.0909090909090899</v>
      </c>
      <c r="L12" s="36">
        <f t="shared" ref="L12" si="45">(G12)/(G12+H12)</f>
        <v>0.50990099009900991</v>
      </c>
      <c r="M12" s="41" t="s">
        <v>59</v>
      </c>
    </row>
    <row r="13" spans="1:25" s="35" customFormat="1" ht="14.25" customHeight="1" x14ac:dyDescent="0.2">
      <c r="B13" s="35" t="s">
        <v>19</v>
      </c>
      <c r="F13" s="36"/>
      <c r="G13" s="38"/>
      <c r="H13" s="38"/>
      <c r="I13" s="39" t="s">
        <v>19</v>
      </c>
      <c r="J13" s="39" t="s">
        <v>19</v>
      </c>
      <c r="K13" s="40" t="s">
        <v>19</v>
      </c>
      <c r="L13" s="36" t="s">
        <v>19</v>
      </c>
      <c r="M13" s="41"/>
      <c r="N13" s="41"/>
      <c r="O13" s="41"/>
      <c r="P13" s="41"/>
      <c r="Q13" s="41"/>
      <c r="U13" s="36"/>
      <c r="W13" s="42"/>
    </row>
    <row r="14" spans="1:25" s="35" customFormat="1" ht="14.25" customHeight="1" x14ac:dyDescent="0.2">
      <c r="B14" s="37">
        <f>SUM(B2:B13)</f>
        <v>136</v>
      </c>
      <c r="C14" s="35">
        <f>SUM(C2:C13)</f>
        <v>95</v>
      </c>
      <c r="D14" s="35">
        <f>SUM(D2:D13)</f>
        <v>41</v>
      </c>
      <c r="E14" s="35">
        <f>SUM(E2:E13)</f>
        <v>0</v>
      </c>
      <c r="F14" s="36">
        <f>(C14+(E14/2))/(C14+D14+E14)</f>
        <v>0.69852941176470584</v>
      </c>
      <c r="G14" s="37">
        <f>SUM(G2:G13)</f>
        <v>4082</v>
      </c>
      <c r="H14" s="37">
        <f>SUM(H2:H13)</f>
        <v>2074</v>
      </c>
      <c r="I14" s="43">
        <f>G14/B14</f>
        <v>30.014705882352942</v>
      </c>
      <c r="J14" s="43">
        <f>H14/B14</f>
        <v>15.25</v>
      </c>
      <c r="K14" s="44">
        <f>I14-J14</f>
        <v>14.764705882352942</v>
      </c>
      <c r="L14" s="36">
        <f>(G14)/(G14+H14)</f>
        <v>0.66309291747888244</v>
      </c>
      <c r="M14" s="41"/>
      <c r="N14" s="41"/>
      <c r="O14" s="41"/>
      <c r="P14" s="41"/>
      <c r="Q14" s="41"/>
      <c r="U14" s="36"/>
      <c r="W14" s="42"/>
    </row>
    <row r="15" spans="1:25" s="35" customFormat="1" ht="14.25" customHeight="1" x14ac:dyDescent="0.2">
      <c r="C15" s="35" t="s">
        <v>19</v>
      </c>
      <c r="D15" s="35" t="s">
        <v>19</v>
      </c>
      <c r="E15" s="35" t="s">
        <v>19</v>
      </c>
      <c r="G15" s="43">
        <f>AVERAGE(G2:G13)</f>
        <v>371.09090909090907</v>
      </c>
      <c r="H15" s="43">
        <f>AVERAGE(H2:H13)</f>
        <v>188.54545454545453</v>
      </c>
      <c r="I15" s="39"/>
      <c r="J15" s="39"/>
      <c r="K15" s="40"/>
      <c r="L15" s="40"/>
      <c r="M15" s="41" t="s">
        <v>50</v>
      </c>
      <c r="N15" s="41"/>
      <c r="O15" s="41"/>
      <c r="P15" s="41"/>
      <c r="Q15" s="41"/>
      <c r="U15" s="36"/>
      <c r="W15" s="42"/>
    </row>
    <row r="16" spans="1:25" s="35" customFormat="1" ht="14.25" customHeight="1" x14ac:dyDescent="0.2">
      <c r="G16" s="45"/>
      <c r="H16" s="45"/>
      <c r="I16" s="39"/>
      <c r="J16" s="39"/>
      <c r="K16" s="40"/>
      <c r="L16" s="40"/>
      <c r="M16" s="41" t="s">
        <v>19</v>
      </c>
      <c r="N16" s="41"/>
      <c r="O16" s="41"/>
      <c r="P16" s="41"/>
      <c r="Q16" s="41"/>
      <c r="U16" s="36"/>
      <c r="W16" s="4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2009</v>
      </c>
      <c r="B2" s="60">
        <v>42617</v>
      </c>
      <c r="C2" s="61" t="s">
        <v>64</v>
      </c>
      <c r="D2" s="59">
        <v>6</v>
      </c>
      <c r="E2" s="59">
        <v>17</v>
      </c>
      <c r="F2" s="59" t="s">
        <v>7</v>
      </c>
      <c r="G2" s="59"/>
      <c r="H2" s="59">
        <v>1</v>
      </c>
      <c r="I2" s="59"/>
      <c r="J2" s="59"/>
      <c r="K2" s="62" t="s">
        <v>15</v>
      </c>
      <c r="L2" s="63" t="s">
        <v>65</v>
      </c>
      <c r="M2" s="64" t="s">
        <v>101</v>
      </c>
      <c r="N2" s="61" t="s">
        <v>59</v>
      </c>
      <c r="O2" s="61"/>
    </row>
    <row r="3" spans="1:15" s="65" customFormat="1" ht="14.25" customHeight="1" x14ac:dyDescent="0.2">
      <c r="A3" s="59">
        <v>2010</v>
      </c>
      <c r="B3" s="60">
        <v>42616</v>
      </c>
      <c r="C3" s="61" t="s">
        <v>64</v>
      </c>
      <c r="D3" s="59">
        <v>10</v>
      </c>
      <c r="E3" s="59">
        <v>13</v>
      </c>
      <c r="F3" s="59" t="s">
        <v>7</v>
      </c>
      <c r="G3" s="59"/>
      <c r="H3" s="59">
        <v>1</v>
      </c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59">
        <v>2010</v>
      </c>
      <c r="B4" s="60">
        <v>42693</v>
      </c>
      <c r="C4" s="61" t="s">
        <v>64</v>
      </c>
      <c r="D4" s="59">
        <v>7</v>
      </c>
      <c r="E4" s="59">
        <v>0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 t="s">
        <v>67</v>
      </c>
    </row>
    <row r="5" spans="1:15" s="65" customFormat="1" ht="14.25" customHeight="1" x14ac:dyDescent="0.2">
      <c r="A5" s="59">
        <v>2012</v>
      </c>
      <c r="B5" s="60">
        <v>42690</v>
      </c>
      <c r="C5" s="61" t="s">
        <v>64</v>
      </c>
      <c r="D5" s="59">
        <v>42</v>
      </c>
      <c r="E5" s="59">
        <v>14</v>
      </c>
      <c r="F5" s="59" t="s">
        <v>6</v>
      </c>
      <c r="G5" s="59">
        <v>1</v>
      </c>
      <c r="H5" s="59"/>
      <c r="I5" s="59"/>
      <c r="J5" s="59"/>
      <c r="K5" s="62" t="s">
        <v>17</v>
      </c>
      <c r="L5" s="63" t="s">
        <v>23</v>
      </c>
      <c r="M5" s="64"/>
      <c r="N5" s="61" t="s">
        <v>59</v>
      </c>
      <c r="O5" s="61" t="s">
        <v>67</v>
      </c>
    </row>
    <row r="6" spans="1:15" s="65" customFormat="1" ht="14.25" customHeight="1" x14ac:dyDescent="0.2">
      <c r="A6" s="15" t="s">
        <v>19</v>
      </c>
      <c r="B6" s="16" t="s">
        <v>19</v>
      </c>
      <c r="C6" s="17" t="s">
        <v>19</v>
      </c>
      <c r="D6" s="15"/>
      <c r="E6" s="15"/>
      <c r="F6" s="15" t="str">
        <f>IF(AND(D6="",E6=""),"",IF(D6&gt;E6,"W",IF(D6&lt;E6,"L","T")))</f>
        <v/>
      </c>
      <c r="G6" s="15" t="str">
        <f>IF(D6&gt;E6,1,"")</f>
        <v/>
      </c>
      <c r="H6" s="15"/>
      <c r="I6" s="15"/>
      <c r="J6" s="15"/>
      <c r="K6" s="18"/>
      <c r="L6" s="19"/>
      <c r="M6" s="20"/>
      <c r="N6" s="17" t="s">
        <v>19</v>
      </c>
      <c r="O6" s="17"/>
    </row>
    <row r="7" spans="1:15" s="21" customFormat="1" ht="14.25" customHeight="1" x14ac:dyDescent="0.2">
      <c r="A7" s="22"/>
      <c r="B7" s="16"/>
      <c r="C7" s="17"/>
      <c r="D7" s="23">
        <f>SUM(D2:D5)</f>
        <v>65</v>
      </c>
      <c r="E7" s="23">
        <f>SUM(E2:E5)</f>
        <v>44</v>
      </c>
      <c r="F7" s="15"/>
      <c r="G7" s="15">
        <f>SUM(G2:G5)</f>
        <v>2</v>
      </c>
      <c r="H7" s="15">
        <f>SUM(H2:H5)</f>
        <v>2</v>
      </c>
      <c r="I7" s="15">
        <f>SUM(I2:I5)</f>
        <v>0</v>
      </c>
      <c r="J7" s="24">
        <f>(G7+(I7/2))/(G7+H7+I7)</f>
        <v>0.5</v>
      </c>
      <c r="K7" s="18"/>
      <c r="L7" s="19"/>
      <c r="M7" s="20"/>
      <c r="N7" s="17"/>
      <c r="O7" s="17"/>
    </row>
    <row r="8" spans="1:15" s="15" customFormat="1" ht="14.25" customHeight="1" x14ac:dyDescent="0.2">
      <c r="A8" s="22"/>
      <c r="B8" s="16"/>
      <c r="C8" s="17"/>
      <c r="D8" s="25">
        <f>AVERAGE(D2:D5)</f>
        <v>16.25</v>
      </c>
      <c r="E8" s="25">
        <f>AVERAGE(E2:E5)</f>
        <v>11</v>
      </c>
      <c r="F8" s="26">
        <f>D8-E8</f>
        <v>5.25</v>
      </c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  <row r="14" spans="1:15" s="21" customFormat="1" x14ac:dyDescent="0.2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8"/>
      <c r="L14" s="19"/>
      <c r="M14" s="20"/>
      <c r="N14" s="17"/>
      <c r="O14" s="17"/>
    </row>
  </sheetData>
  <conditionalFormatting sqref="F8">
    <cfRule type="cellIs" dxfId="23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42628</v>
      </c>
      <c r="C2" s="61" t="s">
        <v>29</v>
      </c>
      <c r="D2" s="59">
        <v>28</v>
      </c>
      <c r="E2" s="59">
        <v>25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2007</v>
      </c>
      <c r="B3" s="60">
        <v>42655</v>
      </c>
      <c r="C3" s="61" t="s">
        <v>29</v>
      </c>
      <c r="D3" s="59">
        <v>49</v>
      </c>
      <c r="E3" s="59">
        <v>14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59">
        <v>2008</v>
      </c>
      <c r="B4" s="60">
        <v>42653</v>
      </c>
      <c r="C4" s="61" t="s">
        <v>29</v>
      </c>
      <c r="D4" s="59">
        <v>17</v>
      </c>
      <c r="E4" s="59">
        <v>14</v>
      </c>
      <c r="F4" s="59" t="s">
        <v>6</v>
      </c>
      <c r="G4" s="59">
        <v>1</v>
      </c>
      <c r="H4" s="59"/>
      <c r="I4" s="59"/>
      <c r="J4" s="59"/>
      <c r="K4" s="62" t="s">
        <v>15</v>
      </c>
      <c r="L4" s="63" t="s">
        <v>24</v>
      </c>
      <c r="M4" s="64"/>
      <c r="N4" s="61" t="s">
        <v>59</v>
      </c>
      <c r="O4" s="61"/>
    </row>
    <row r="5" spans="1:15" s="65" customFormat="1" ht="14.25" customHeight="1" x14ac:dyDescent="0.2">
      <c r="A5" s="59">
        <v>2009</v>
      </c>
      <c r="B5" s="60">
        <v>42652</v>
      </c>
      <c r="C5" s="61" t="s">
        <v>29</v>
      </c>
      <c r="D5" s="59">
        <v>3</v>
      </c>
      <c r="E5" s="59">
        <v>23</v>
      </c>
      <c r="F5" s="59" t="s">
        <v>7</v>
      </c>
      <c r="G5" s="59"/>
      <c r="H5" s="59">
        <v>1</v>
      </c>
      <c r="I5" s="59"/>
      <c r="J5" s="59"/>
      <c r="K5" s="62" t="s">
        <v>17</v>
      </c>
      <c r="L5" s="63" t="s">
        <v>23</v>
      </c>
      <c r="M5" s="64"/>
      <c r="N5" s="61" t="s">
        <v>59</v>
      </c>
      <c r="O5" s="61"/>
    </row>
    <row r="6" spans="1:15" s="65" customFormat="1" ht="14.25" customHeight="1" x14ac:dyDescent="0.2">
      <c r="A6" s="59">
        <v>2010</v>
      </c>
      <c r="B6" s="60">
        <v>42651</v>
      </c>
      <c r="C6" s="61" t="s">
        <v>29</v>
      </c>
      <c r="D6" s="59">
        <v>30</v>
      </c>
      <c r="E6" s="59">
        <v>28</v>
      </c>
      <c r="F6" s="59" t="s">
        <v>6</v>
      </c>
      <c r="G6" s="59">
        <v>1</v>
      </c>
      <c r="H6" s="59"/>
      <c r="I6" s="59"/>
      <c r="J6" s="59"/>
      <c r="K6" s="62" t="s">
        <v>15</v>
      </c>
      <c r="L6" s="63" t="s">
        <v>24</v>
      </c>
      <c r="M6" s="64"/>
      <c r="N6" s="61" t="s">
        <v>59</v>
      </c>
      <c r="O6" s="61"/>
    </row>
    <row r="7" spans="1:15" s="65" customFormat="1" ht="14.25" customHeight="1" x14ac:dyDescent="0.2">
      <c r="A7" s="59">
        <v>2011</v>
      </c>
      <c r="B7" s="60">
        <v>42678</v>
      </c>
      <c r="C7" s="61" t="s">
        <v>29</v>
      </c>
      <c r="D7" s="59">
        <v>35</v>
      </c>
      <c r="E7" s="59">
        <v>7</v>
      </c>
      <c r="F7" s="59" t="s">
        <v>6</v>
      </c>
      <c r="G7" s="59">
        <v>1</v>
      </c>
      <c r="H7" s="59"/>
      <c r="I7" s="59"/>
      <c r="J7" s="59"/>
      <c r="K7" s="62" t="s">
        <v>17</v>
      </c>
      <c r="L7" s="63" t="s">
        <v>23</v>
      </c>
      <c r="M7" s="64"/>
      <c r="N7" s="61" t="s">
        <v>59</v>
      </c>
      <c r="O7" s="61"/>
    </row>
    <row r="8" spans="1:15" s="65" customFormat="1" ht="14.25" customHeight="1" x14ac:dyDescent="0.2">
      <c r="A8" s="59">
        <v>2011</v>
      </c>
      <c r="B8" s="60">
        <v>42692</v>
      </c>
      <c r="C8" s="61" t="s">
        <v>29</v>
      </c>
      <c r="D8" s="59">
        <v>29</v>
      </c>
      <c r="E8" s="59">
        <v>19</v>
      </c>
      <c r="F8" s="59" t="s">
        <v>6</v>
      </c>
      <c r="G8" s="59">
        <v>1</v>
      </c>
      <c r="H8" s="59"/>
      <c r="I8" s="59"/>
      <c r="J8" s="59"/>
      <c r="K8" s="62" t="s">
        <v>17</v>
      </c>
      <c r="L8" s="63" t="s">
        <v>23</v>
      </c>
      <c r="M8" s="64"/>
      <c r="N8" s="61" t="s">
        <v>59</v>
      </c>
      <c r="O8" s="61" t="s">
        <v>67</v>
      </c>
    </row>
    <row r="9" spans="1:15" s="65" customFormat="1" ht="14.25" customHeight="1" x14ac:dyDescent="0.2">
      <c r="A9" s="59">
        <v>2012</v>
      </c>
      <c r="B9" s="60">
        <v>42676</v>
      </c>
      <c r="C9" s="61" t="s">
        <v>29</v>
      </c>
      <c r="D9" s="59">
        <v>45</v>
      </c>
      <c r="E9" s="59">
        <v>0</v>
      </c>
      <c r="F9" s="59" t="s">
        <v>6</v>
      </c>
      <c r="G9" s="59">
        <v>1</v>
      </c>
      <c r="H9" s="59"/>
      <c r="I9" s="59"/>
      <c r="J9" s="59"/>
      <c r="K9" s="62" t="s">
        <v>15</v>
      </c>
      <c r="L9" s="63" t="s">
        <v>24</v>
      </c>
      <c r="M9" s="64"/>
      <c r="N9" s="61" t="s">
        <v>59</v>
      </c>
      <c r="O9" s="61"/>
    </row>
    <row r="10" spans="1:15" s="65" customFormat="1" ht="14.25" customHeight="1" x14ac:dyDescent="0.2">
      <c r="A10" s="59">
        <v>2012</v>
      </c>
      <c r="B10" s="60">
        <v>42697</v>
      </c>
      <c r="C10" s="61" t="s">
        <v>29</v>
      </c>
      <c r="D10" s="59">
        <v>31</v>
      </c>
      <c r="E10" s="59">
        <v>0</v>
      </c>
      <c r="F10" s="59" t="s">
        <v>6</v>
      </c>
      <c r="G10" s="59">
        <v>1</v>
      </c>
      <c r="H10" s="59"/>
      <c r="I10" s="59"/>
      <c r="J10" s="59"/>
      <c r="K10" s="62" t="s">
        <v>17</v>
      </c>
      <c r="L10" s="63" t="s">
        <v>23</v>
      </c>
      <c r="M10" s="64"/>
      <c r="N10" s="61" t="s">
        <v>59</v>
      </c>
      <c r="O10" s="61" t="s">
        <v>67</v>
      </c>
    </row>
    <row r="11" spans="1:15" s="65" customFormat="1" ht="14.25" customHeight="1" x14ac:dyDescent="0.2">
      <c r="A11" s="59">
        <v>2013</v>
      </c>
      <c r="B11" s="60">
        <v>42625</v>
      </c>
      <c r="C11" s="61" t="s">
        <v>29</v>
      </c>
      <c r="D11" s="59">
        <v>35</v>
      </c>
      <c r="E11" s="59">
        <v>3</v>
      </c>
      <c r="F11" s="59" t="s">
        <v>6</v>
      </c>
      <c r="G11" s="59">
        <v>1</v>
      </c>
      <c r="H11" s="59"/>
      <c r="I11" s="59"/>
      <c r="J11" s="59"/>
      <c r="K11" s="62" t="s">
        <v>15</v>
      </c>
      <c r="L11" s="63" t="s">
        <v>24</v>
      </c>
      <c r="M11" s="64"/>
      <c r="N11" s="61" t="s">
        <v>59</v>
      </c>
      <c r="O11" s="61"/>
    </row>
    <row r="12" spans="1:15" s="65" customFormat="1" ht="14.25" customHeight="1" x14ac:dyDescent="0.2">
      <c r="A12" s="59">
        <v>2014</v>
      </c>
      <c r="B12" s="60">
        <v>42625</v>
      </c>
      <c r="C12" s="61" t="s">
        <v>29</v>
      </c>
      <c r="D12" s="59">
        <v>52</v>
      </c>
      <c r="E12" s="59">
        <v>14</v>
      </c>
      <c r="F12" s="59" t="s">
        <v>6</v>
      </c>
      <c r="G12" s="59">
        <v>1</v>
      </c>
      <c r="H12" s="59"/>
      <c r="I12" s="59"/>
      <c r="J12" s="59"/>
      <c r="K12" s="62" t="s">
        <v>17</v>
      </c>
      <c r="L12" s="63" t="s">
        <v>23</v>
      </c>
      <c r="M12" s="64"/>
      <c r="N12" s="61" t="s">
        <v>59</v>
      </c>
      <c r="O12" s="61"/>
    </row>
    <row r="13" spans="1:15" s="65" customFormat="1" ht="14.25" customHeight="1" x14ac:dyDescent="0.2">
      <c r="A13" s="15" t="s">
        <v>19</v>
      </c>
      <c r="B13" s="16" t="s">
        <v>19</v>
      </c>
      <c r="C13" s="17" t="s">
        <v>19</v>
      </c>
      <c r="D13" s="15"/>
      <c r="E13" s="15"/>
      <c r="F13" s="15" t="str">
        <f>IF(AND(D13="",E13=""),"",IF(D13&gt;E13,"W",IF(D13&lt;E13,"L","T")))</f>
        <v/>
      </c>
      <c r="G13" s="15" t="str">
        <f>IF(D13&gt;E13,1,"")</f>
        <v/>
      </c>
      <c r="H13" s="15"/>
      <c r="I13" s="15"/>
      <c r="J13" s="15"/>
      <c r="K13" s="18"/>
      <c r="L13" s="19"/>
      <c r="M13" s="20"/>
      <c r="N13" s="17" t="s">
        <v>19</v>
      </c>
      <c r="O13" s="17"/>
    </row>
    <row r="14" spans="1:15" s="21" customFormat="1" ht="14.25" customHeight="1" x14ac:dyDescent="0.2">
      <c r="A14" s="22"/>
      <c r="B14" s="16"/>
      <c r="C14" s="17"/>
      <c r="D14" s="23">
        <f>SUM(D2:D12)</f>
        <v>354</v>
      </c>
      <c r="E14" s="23">
        <f>SUM(E2:E12)</f>
        <v>147</v>
      </c>
      <c r="F14" s="15"/>
      <c r="G14" s="15">
        <f>SUM(G2:G12)</f>
        <v>10</v>
      </c>
      <c r="H14" s="15">
        <f>SUM(H2:H12)</f>
        <v>1</v>
      </c>
      <c r="I14" s="15">
        <f>SUM(I2:I12)</f>
        <v>0</v>
      </c>
      <c r="J14" s="24">
        <f>(G14+(I14/2))/(G14+H14+I14)</f>
        <v>0.90909090909090906</v>
      </c>
      <c r="K14" s="18"/>
      <c r="L14" s="19"/>
      <c r="M14" s="20"/>
      <c r="N14" s="17"/>
      <c r="O14" s="17"/>
    </row>
    <row r="15" spans="1:15" s="15" customFormat="1" ht="14.25" customHeight="1" x14ac:dyDescent="0.2">
      <c r="A15" s="22"/>
      <c r="B15" s="16"/>
      <c r="C15" s="17"/>
      <c r="D15" s="25">
        <f>AVERAGE(D2:D12)</f>
        <v>32.18181818181818</v>
      </c>
      <c r="E15" s="25">
        <f>AVERAGE(E2:E12)</f>
        <v>13.363636363636363</v>
      </c>
      <c r="F15" s="26">
        <f>D15-E15</f>
        <v>18.818181818181817</v>
      </c>
      <c r="K15" s="18"/>
      <c r="L15" s="19"/>
      <c r="M15" s="20"/>
      <c r="N15" s="17"/>
      <c r="O15" s="17"/>
    </row>
    <row r="16" spans="1:15" s="21" customFormat="1" x14ac:dyDescent="0.2">
      <c r="A16" s="15"/>
      <c r="B16" s="16"/>
      <c r="C16" s="17"/>
      <c r="D16" s="15"/>
      <c r="E16" s="15"/>
      <c r="F16" s="15"/>
      <c r="G16" s="15"/>
      <c r="H16" s="15"/>
      <c r="I16" s="15"/>
      <c r="J16" s="15"/>
      <c r="K16" s="18"/>
      <c r="L16" s="19"/>
      <c r="M16" s="20"/>
      <c r="N16" s="17"/>
      <c r="O16" s="17"/>
    </row>
    <row r="17" spans="1:15" s="21" customFormat="1" x14ac:dyDescent="0.2">
      <c r="A17" s="15"/>
      <c r="B17" s="16"/>
      <c r="C17" s="17"/>
      <c r="D17" s="15"/>
      <c r="E17" s="15"/>
      <c r="F17" s="15"/>
      <c r="G17" s="15"/>
      <c r="H17" s="15"/>
      <c r="I17" s="15"/>
      <c r="J17" s="15"/>
      <c r="K17" s="18"/>
      <c r="L17" s="19"/>
      <c r="M17" s="20"/>
      <c r="N17" s="17"/>
      <c r="O17" s="17"/>
    </row>
    <row r="18" spans="1:15" s="21" customFormat="1" x14ac:dyDescent="0.2">
      <c r="A18" s="15"/>
      <c r="B18" s="16"/>
      <c r="C18" s="17"/>
      <c r="D18" s="15"/>
      <c r="E18" s="15"/>
      <c r="F18" s="15"/>
      <c r="G18" s="15"/>
      <c r="H18" s="15"/>
      <c r="I18" s="15"/>
      <c r="J18" s="15"/>
      <c r="K18" s="18"/>
      <c r="L18" s="19"/>
      <c r="M18" s="20"/>
      <c r="N18" s="17"/>
      <c r="O18" s="17"/>
    </row>
    <row r="19" spans="1:15" s="21" customFormat="1" x14ac:dyDescent="0.2">
      <c r="A19" s="15"/>
      <c r="B19" s="16"/>
      <c r="C19" s="17"/>
      <c r="D19" s="15"/>
      <c r="E19" s="15"/>
      <c r="F19" s="15"/>
      <c r="G19" s="15"/>
      <c r="H19" s="15"/>
      <c r="I19" s="15"/>
      <c r="J19" s="15"/>
      <c r="K19" s="18"/>
      <c r="L19" s="19"/>
      <c r="M19" s="20"/>
      <c r="N19" s="17"/>
      <c r="O19" s="17"/>
    </row>
    <row r="20" spans="1:15" s="21" customFormat="1" x14ac:dyDescent="0.2">
      <c r="A20" s="15"/>
      <c r="B20" s="16"/>
      <c r="C20" s="17"/>
      <c r="D20" s="15"/>
      <c r="E20" s="15"/>
      <c r="F20" s="15"/>
      <c r="G20" s="15"/>
      <c r="H20" s="15"/>
      <c r="I20" s="15"/>
      <c r="J20" s="15"/>
      <c r="K20" s="18"/>
      <c r="L20" s="19"/>
      <c r="M20" s="20"/>
      <c r="N20" s="17"/>
      <c r="O20" s="17"/>
    </row>
    <row r="21" spans="1:15" s="21" customFormat="1" x14ac:dyDescent="0.2">
      <c r="A21" s="15"/>
      <c r="B21" s="16"/>
      <c r="C21" s="17"/>
      <c r="D21" s="15"/>
      <c r="E21" s="15"/>
      <c r="F21" s="15"/>
      <c r="G21" s="15"/>
      <c r="H21" s="15"/>
      <c r="I21" s="15"/>
      <c r="J21" s="15"/>
      <c r="K21" s="18"/>
      <c r="L21" s="19"/>
      <c r="M21" s="20"/>
      <c r="N21" s="17"/>
      <c r="O21" s="17"/>
    </row>
  </sheetData>
  <conditionalFormatting sqref="F15">
    <cfRule type="cellIs" dxfId="22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2011</v>
      </c>
      <c r="B2" s="60">
        <v>42671</v>
      </c>
      <c r="C2" s="61" t="s">
        <v>30</v>
      </c>
      <c r="D2" s="59">
        <v>37</v>
      </c>
      <c r="E2" s="59">
        <v>0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25</v>
      </c>
      <c r="M2" s="64"/>
      <c r="N2" s="61" t="s">
        <v>59</v>
      </c>
      <c r="O2" s="61"/>
    </row>
    <row r="3" spans="1:15" s="65" customFormat="1" ht="14.25" customHeight="1" x14ac:dyDescent="0.2">
      <c r="A3" s="59">
        <v>2012</v>
      </c>
      <c r="B3" s="60">
        <v>42669</v>
      </c>
      <c r="C3" s="61" t="s">
        <v>30</v>
      </c>
      <c r="D3" s="59">
        <v>45</v>
      </c>
      <c r="E3" s="59">
        <v>0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82</v>
      </c>
      <c r="E5" s="23">
        <f>SUM(E2:E3)</f>
        <v>0</v>
      </c>
      <c r="F5" s="15"/>
      <c r="G5" s="15">
        <f>SUM(G2:G3)</f>
        <v>2</v>
      </c>
      <c r="H5" s="15">
        <f>SUM(H2:H3)</f>
        <v>0</v>
      </c>
      <c r="I5" s="15">
        <f>SUM(I2:I3)</f>
        <v>0</v>
      </c>
      <c r="J5" s="24">
        <f>(G5+(I5/2))/(G5+H5+I5)</f>
        <v>1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41</v>
      </c>
      <c r="E6" s="25">
        <f>AVERAGE(E2:E3)</f>
        <v>0</v>
      </c>
      <c r="F6" s="26">
        <f>D6-E6</f>
        <v>41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2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zoomScaleNormal="100" workbookViewId="0">
      <pane ySplit="1" topLeftCell="A2" activePane="bottomLeft" state="frozen"/>
      <selection pane="bottomLeft" activeCell="J16" sqref="J16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42634</v>
      </c>
      <c r="C2" s="61" t="s">
        <v>37</v>
      </c>
      <c r="D2" s="59">
        <v>21</v>
      </c>
      <c r="E2" s="59">
        <v>6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37</v>
      </c>
      <c r="M2" s="64"/>
      <c r="N2" s="61" t="s">
        <v>59</v>
      </c>
      <c r="O2" s="61"/>
    </row>
    <row r="3" spans="1:15" s="65" customFormat="1" ht="14.25" customHeight="1" x14ac:dyDescent="0.2">
      <c r="A3" s="59">
        <v>2007</v>
      </c>
      <c r="B3" s="60">
        <v>42627</v>
      </c>
      <c r="C3" s="61" t="s">
        <v>37</v>
      </c>
      <c r="D3" s="59">
        <v>26</v>
      </c>
      <c r="E3" s="59">
        <v>6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59">
        <v>2008</v>
      </c>
      <c r="B4" s="60">
        <v>42625</v>
      </c>
      <c r="C4" s="61" t="s">
        <v>37</v>
      </c>
      <c r="D4" s="59">
        <v>28</v>
      </c>
      <c r="E4" s="59">
        <v>0</v>
      </c>
      <c r="F4" s="59" t="s">
        <v>6</v>
      </c>
      <c r="G4" s="59">
        <v>1</v>
      </c>
      <c r="H4" s="59"/>
      <c r="I4" s="59"/>
      <c r="J4" s="59"/>
      <c r="K4" s="62" t="s">
        <v>15</v>
      </c>
      <c r="L4" s="63" t="s">
        <v>37</v>
      </c>
      <c r="M4" s="64"/>
      <c r="N4" s="61" t="s">
        <v>59</v>
      </c>
      <c r="O4" s="61"/>
    </row>
    <row r="5" spans="1:15" s="65" customFormat="1" ht="14.25" customHeight="1" x14ac:dyDescent="0.2">
      <c r="A5" s="15" t="s">
        <v>19</v>
      </c>
      <c r="B5" s="16" t="s">
        <v>19</v>
      </c>
      <c r="C5" s="17" t="s">
        <v>19</v>
      </c>
      <c r="D5" s="15"/>
      <c r="E5" s="15"/>
      <c r="F5" s="15" t="str">
        <f>IF(AND(D5="",E5=""),"",IF(D5&gt;E5,"W",IF(D5&lt;E5,"L","T")))</f>
        <v/>
      </c>
      <c r="G5" s="15" t="str">
        <f>IF(D5&gt;E5,1,"")</f>
        <v/>
      </c>
      <c r="H5" s="15"/>
      <c r="I5" s="15"/>
      <c r="J5" s="15"/>
      <c r="K5" s="18"/>
      <c r="L5" s="19"/>
      <c r="M5" s="20"/>
      <c r="N5" s="17" t="s">
        <v>19</v>
      </c>
      <c r="O5" s="17"/>
    </row>
    <row r="6" spans="1:15" s="21" customFormat="1" ht="14.25" customHeight="1" x14ac:dyDescent="0.2">
      <c r="A6" s="22"/>
      <c r="B6" s="16"/>
      <c r="C6" s="17"/>
      <c r="D6" s="23">
        <f>SUM(D2:D4)</f>
        <v>75</v>
      </c>
      <c r="E6" s="23">
        <f>SUM(E2:E4)</f>
        <v>12</v>
      </c>
      <c r="F6" s="15"/>
      <c r="G6" s="15">
        <f>SUM(G2:G4)</f>
        <v>3</v>
      </c>
      <c r="H6" s="15">
        <f>SUM(H2:H4)</f>
        <v>0</v>
      </c>
      <c r="I6" s="15">
        <f>SUM(I2:I4)</f>
        <v>0</v>
      </c>
      <c r="J6" s="24">
        <f>(G6+(I6/2))/(G6+H6+I6)</f>
        <v>1</v>
      </c>
      <c r="K6" s="18"/>
      <c r="L6" s="19"/>
      <c r="M6" s="20"/>
      <c r="N6" s="17"/>
      <c r="O6" s="17"/>
    </row>
    <row r="7" spans="1:15" s="15" customFormat="1" ht="14.25" customHeight="1" x14ac:dyDescent="0.2">
      <c r="A7" s="22"/>
      <c r="B7" s="16"/>
      <c r="C7" s="17"/>
      <c r="D7" s="25">
        <f>AVERAGE(D2:D4)</f>
        <v>25</v>
      </c>
      <c r="E7" s="25">
        <f>AVERAGE(E2:E4)</f>
        <v>4</v>
      </c>
      <c r="F7" s="26">
        <f>D7-E7</f>
        <v>21</v>
      </c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</sheetData>
  <conditionalFormatting sqref="F7">
    <cfRule type="cellIs" dxfId="2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2009</v>
      </c>
      <c r="B2" s="60">
        <v>42630</v>
      </c>
      <c r="C2" s="61" t="s">
        <v>32</v>
      </c>
      <c r="D2" s="59">
        <v>14</v>
      </c>
      <c r="E2" s="59">
        <v>25</v>
      </c>
      <c r="F2" s="59" t="s">
        <v>7</v>
      </c>
      <c r="G2" s="59"/>
      <c r="H2" s="59">
        <v>1</v>
      </c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2010</v>
      </c>
      <c r="B3" s="60">
        <v>42629</v>
      </c>
      <c r="C3" s="61" t="s">
        <v>32</v>
      </c>
      <c r="D3" s="59">
        <v>7</v>
      </c>
      <c r="E3" s="59">
        <v>8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16</v>
      </c>
      <c r="M3" s="64" t="s">
        <v>21</v>
      </c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21</v>
      </c>
      <c r="E5" s="23">
        <f>SUM(E2:E3)</f>
        <v>33</v>
      </c>
      <c r="F5" s="15"/>
      <c r="G5" s="15">
        <f>SUM(G2:G3)</f>
        <v>0</v>
      </c>
      <c r="H5" s="15">
        <f>SUM(H2:H3)</f>
        <v>2</v>
      </c>
      <c r="I5" s="15">
        <f>SUM(I2:I3)</f>
        <v>0</v>
      </c>
      <c r="J5" s="24">
        <f>(G5+(I5/2))/(G5+H5+I5)</f>
        <v>0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10.5</v>
      </c>
      <c r="E6" s="25">
        <f>AVERAGE(E2:E3)</f>
        <v>16.5</v>
      </c>
      <c r="F6" s="26">
        <f>D6-E6</f>
        <v>-6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19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2007</v>
      </c>
      <c r="B2" s="60">
        <v>42613</v>
      </c>
      <c r="C2" s="61" t="s">
        <v>38</v>
      </c>
      <c r="D2" s="59">
        <v>40</v>
      </c>
      <c r="E2" s="59">
        <v>14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20</v>
      </c>
      <c r="M2" s="64"/>
      <c r="N2" s="61" t="s">
        <v>59</v>
      </c>
      <c r="O2" s="61"/>
    </row>
    <row r="3" spans="1:15" s="65" customFormat="1" ht="14.25" customHeight="1" x14ac:dyDescent="0.2">
      <c r="A3" s="59">
        <v>2007</v>
      </c>
      <c r="B3" s="60">
        <v>42690</v>
      </c>
      <c r="C3" s="61" t="s">
        <v>38</v>
      </c>
      <c r="D3" s="59">
        <v>24</v>
      </c>
      <c r="E3" s="59">
        <v>27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20</v>
      </c>
      <c r="M3" s="64"/>
      <c r="N3" s="61" t="s">
        <v>59</v>
      </c>
      <c r="O3" s="61" t="s">
        <v>63</v>
      </c>
    </row>
    <row r="4" spans="1:15" s="65" customFormat="1" ht="14.25" customHeight="1" x14ac:dyDescent="0.2">
      <c r="A4" s="59">
        <v>2008</v>
      </c>
      <c r="B4" s="60">
        <v>42611</v>
      </c>
      <c r="C4" s="61" t="s">
        <v>38</v>
      </c>
      <c r="D4" s="59">
        <v>27</v>
      </c>
      <c r="E4" s="59">
        <v>13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59">
        <v>2009</v>
      </c>
      <c r="B5" s="60">
        <v>42610</v>
      </c>
      <c r="C5" s="61" t="s">
        <v>38</v>
      </c>
      <c r="D5" s="59">
        <v>14</v>
      </c>
      <c r="E5" s="59">
        <v>21</v>
      </c>
      <c r="F5" s="59" t="s">
        <v>7</v>
      </c>
      <c r="G5" s="59"/>
      <c r="H5" s="59">
        <v>1</v>
      </c>
      <c r="I5" s="59"/>
      <c r="J5" s="59"/>
      <c r="K5" s="62" t="s">
        <v>17</v>
      </c>
      <c r="L5" s="63" t="s">
        <v>23</v>
      </c>
      <c r="M5" s="64"/>
      <c r="N5" s="61" t="s">
        <v>59</v>
      </c>
      <c r="O5" s="61"/>
    </row>
    <row r="6" spans="1:15" s="65" customFormat="1" ht="14.25" customHeight="1" x14ac:dyDescent="0.2">
      <c r="A6" s="59">
        <v>2010</v>
      </c>
      <c r="B6" s="60">
        <v>42609</v>
      </c>
      <c r="C6" s="61" t="s">
        <v>38</v>
      </c>
      <c r="D6" s="59">
        <v>10</v>
      </c>
      <c r="E6" s="59">
        <v>8</v>
      </c>
      <c r="F6" s="59" t="s">
        <v>6</v>
      </c>
      <c r="G6" s="59">
        <v>1</v>
      </c>
      <c r="H6" s="59"/>
      <c r="I6" s="59"/>
      <c r="J6" s="59"/>
      <c r="K6" s="62" t="s">
        <v>15</v>
      </c>
      <c r="L6" s="63" t="s">
        <v>20</v>
      </c>
      <c r="M6" s="64"/>
      <c r="N6" s="61" t="s">
        <v>59</v>
      </c>
      <c r="O6" s="61"/>
    </row>
    <row r="7" spans="1:15" s="65" customFormat="1" ht="14.25" customHeight="1" x14ac:dyDescent="0.2">
      <c r="A7" s="15" t="s">
        <v>19</v>
      </c>
      <c r="B7" s="16" t="s">
        <v>19</v>
      </c>
      <c r="C7" s="17" t="s">
        <v>19</v>
      </c>
      <c r="D7" s="15"/>
      <c r="E7" s="15"/>
      <c r="F7" s="15" t="str">
        <f>IF(AND(D7="",E7=""),"",IF(D7&gt;E7,"W",IF(D7&lt;E7,"L","T")))</f>
        <v/>
      </c>
      <c r="G7" s="15" t="str">
        <f>IF(D7&gt;E7,1,"")</f>
        <v/>
      </c>
      <c r="H7" s="15"/>
      <c r="I7" s="15"/>
      <c r="J7" s="15"/>
      <c r="K7" s="18"/>
      <c r="L7" s="19"/>
      <c r="M7" s="20"/>
      <c r="N7" s="17" t="s">
        <v>19</v>
      </c>
      <c r="O7" s="17"/>
    </row>
    <row r="8" spans="1:15" s="21" customFormat="1" ht="14.25" customHeight="1" x14ac:dyDescent="0.2">
      <c r="A8" s="22"/>
      <c r="B8" s="16"/>
      <c r="C8" s="17"/>
      <c r="D8" s="23">
        <f>SUM(D2:D6)</f>
        <v>115</v>
      </c>
      <c r="E8" s="23">
        <f>SUM(E2:E6)</f>
        <v>83</v>
      </c>
      <c r="F8" s="15"/>
      <c r="G8" s="15">
        <f>SUM(G2:G6)</f>
        <v>3</v>
      </c>
      <c r="H8" s="15">
        <f>SUM(H2:H6)</f>
        <v>2</v>
      </c>
      <c r="I8" s="15">
        <f>SUM(I2:I6)</f>
        <v>0</v>
      </c>
      <c r="J8" s="24">
        <f>(G8+(I8/2))/(G8+H8+I8)</f>
        <v>0.6</v>
      </c>
      <c r="K8" s="18"/>
      <c r="L8" s="19"/>
      <c r="M8" s="20"/>
      <c r="N8" s="17"/>
      <c r="O8" s="17"/>
    </row>
    <row r="9" spans="1:15" s="15" customFormat="1" ht="14.25" customHeight="1" x14ac:dyDescent="0.2">
      <c r="A9" s="22"/>
      <c r="B9" s="16"/>
      <c r="C9" s="17"/>
      <c r="D9" s="25">
        <f>AVERAGE(D2:D6)</f>
        <v>23</v>
      </c>
      <c r="E9" s="25">
        <f>AVERAGE(E2:E6)</f>
        <v>16.600000000000001</v>
      </c>
      <c r="F9" s="26">
        <f>D9-E9</f>
        <v>6.3999999999999986</v>
      </c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  <row r="14" spans="1:15" s="21" customFormat="1" x14ac:dyDescent="0.2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8"/>
      <c r="L14" s="19"/>
      <c r="M14" s="20"/>
      <c r="N14" s="17"/>
      <c r="O14" s="17"/>
    </row>
    <row r="15" spans="1:15" s="21" customFormat="1" x14ac:dyDescent="0.2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8"/>
      <c r="L15" s="19"/>
      <c r="M15" s="20"/>
      <c r="N15" s="17"/>
      <c r="O15" s="17"/>
    </row>
  </sheetData>
  <conditionalFormatting sqref="F9">
    <cfRule type="cellIs" dxfId="18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2008</v>
      </c>
      <c r="B2" s="60">
        <v>42688</v>
      </c>
      <c r="C2" s="61" t="s">
        <v>61</v>
      </c>
      <c r="D2" s="59">
        <v>13</v>
      </c>
      <c r="E2" s="59">
        <v>30</v>
      </c>
      <c r="F2" s="59" t="s">
        <v>7</v>
      </c>
      <c r="G2" s="59"/>
      <c r="H2" s="59">
        <v>1</v>
      </c>
      <c r="I2" s="59"/>
      <c r="J2" s="59"/>
      <c r="K2" s="62" t="s">
        <v>15</v>
      </c>
      <c r="L2" s="63" t="s">
        <v>43</v>
      </c>
      <c r="M2" s="64"/>
      <c r="N2" s="61" t="s">
        <v>59</v>
      </c>
      <c r="O2" s="61" t="s">
        <v>62</v>
      </c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13</v>
      </c>
      <c r="E4" s="23">
        <f>SUM(E2:E2)</f>
        <v>30</v>
      </c>
      <c r="F4" s="15"/>
      <c r="G4" s="15">
        <f>SUM(G2:G2)</f>
        <v>0</v>
      </c>
      <c r="H4" s="15">
        <f>SUM(H2:H2)</f>
        <v>1</v>
      </c>
      <c r="I4" s="15">
        <f>SUM(I2:I2)</f>
        <v>0</v>
      </c>
      <c r="J4" s="24">
        <f>(G4+(I4/2))/(G4+H4+I4)</f>
        <v>0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13</v>
      </c>
      <c r="E5" s="25">
        <f>AVERAGE(E2:E2)</f>
        <v>30</v>
      </c>
      <c r="F5" s="26">
        <f>D5-E5</f>
        <v>-17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17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21" sqref="C21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2013</v>
      </c>
      <c r="B2" s="60">
        <v>42696</v>
      </c>
      <c r="C2" s="61" t="s">
        <v>87</v>
      </c>
      <c r="D2" s="59">
        <v>49</v>
      </c>
      <c r="E2" s="59">
        <v>7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 t="s">
        <v>67</v>
      </c>
    </row>
    <row r="3" spans="1:15" s="65" customFormat="1" ht="14.25" customHeight="1" x14ac:dyDescent="0.2">
      <c r="A3" s="59">
        <v>2014</v>
      </c>
      <c r="B3" s="60">
        <v>42688</v>
      </c>
      <c r="C3" s="61" t="s">
        <v>87</v>
      </c>
      <c r="D3" s="59">
        <v>50</v>
      </c>
      <c r="E3" s="59">
        <v>13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 t="s">
        <v>67</v>
      </c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99</v>
      </c>
      <c r="E5" s="23">
        <f>SUM(E2:E3)</f>
        <v>20</v>
      </c>
      <c r="F5" s="15"/>
      <c r="G5" s="15">
        <f>SUM(G2:G3)</f>
        <v>2</v>
      </c>
      <c r="H5" s="15">
        <f>SUM(H2:H3)</f>
        <v>0</v>
      </c>
      <c r="I5" s="15">
        <f>SUM(I2:I3)</f>
        <v>0</v>
      </c>
      <c r="J5" s="24">
        <f>(G5+(I5/2))/(G5+H5+I5)</f>
        <v>1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49.5</v>
      </c>
      <c r="E6" s="25">
        <f>AVERAGE(E2:E3)</f>
        <v>10</v>
      </c>
      <c r="F6" s="26">
        <f>D6-E6</f>
        <v>39.5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16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2013</v>
      </c>
      <c r="B2" s="60">
        <v>42633</v>
      </c>
      <c r="C2" s="61" t="s">
        <v>86</v>
      </c>
      <c r="D2" s="59">
        <v>7</v>
      </c>
      <c r="E2" s="59">
        <v>19</v>
      </c>
      <c r="F2" s="59" t="s">
        <v>7</v>
      </c>
      <c r="G2" s="59"/>
      <c r="H2" s="59">
        <v>1</v>
      </c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2013</v>
      </c>
      <c r="B3" s="60">
        <v>42710</v>
      </c>
      <c r="C3" s="61" t="s">
        <v>86</v>
      </c>
      <c r="D3" s="59">
        <v>27</v>
      </c>
      <c r="E3" s="59">
        <v>25</v>
      </c>
      <c r="F3" s="59" t="s">
        <v>6</v>
      </c>
      <c r="G3" s="59">
        <v>1</v>
      </c>
      <c r="H3" s="59"/>
      <c r="I3" s="59"/>
      <c r="J3" s="59"/>
      <c r="K3" s="62" t="s">
        <v>39</v>
      </c>
      <c r="L3" s="63" t="s">
        <v>40</v>
      </c>
      <c r="M3" s="64"/>
      <c r="N3" s="61" t="s">
        <v>59</v>
      </c>
      <c r="O3" s="61" t="s">
        <v>88</v>
      </c>
    </row>
    <row r="4" spans="1:15" s="65" customFormat="1" ht="14.25" customHeight="1" x14ac:dyDescent="0.2">
      <c r="A4" s="59">
        <v>2014</v>
      </c>
      <c r="B4" s="60">
        <v>42632</v>
      </c>
      <c r="C4" s="61" t="s">
        <v>86</v>
      </c>
      <c r="D4" s="59">
        <v>23</v>
      </c>
      <c r="E4" s="59">
        <v>22</v>
      </c>
      <c r="F4" s="59" t="s">
        <v>6</v>
      </c>
      <c r="G4" s="59">
        <v>1</v>
      </c>
      <c r="H4" s="59"/>
      <c r="I4" s="59"/>
      <c r="J4" s="59"/>
      <c r="K4" s="62" t="s">
        <v>15</v>
      </c>
      <c r="L4" s="63" t="s">
        <v>84</v>
      </c>
      <c r="M4" s="64"/>
      <c r="N4" s="61" t="s">
        <v>59</v>
      </c>
      <c r="O4" s="61"/>
    </row>
    <row r="5" spans="1:15" s="65" customFormat="1" ht="14.25" customHeight="1" x14ac:dyDescent="0.2">
      <c r="A5" s="15" t="s">
        <v>19</v>
      </c>
      <c r="B5" s="16" t="s">
        <v>19</v>
      </c>
      <c r="C5" s="17" t="s">
        <v>19</v>
      </c>
      <c r="D5" s="15"/>
      <c r="E5" s="15"/>
      <c r="F5" s="15" t="str">
        <f>IF(AND(D5="",E5=""),"",IF(D5&gt;E5,"W",IF(D5&lt;E5,"L","T")))</f>
        <v/>
      </c>
      <c r="G5" s="15" t="str">
        <f>IF(D5&gt;E5,1,"")</f>
        <v/>
      </c>
      <c r="H5" s="15"/>
      <c r="I5" s="15"/>
      <c r="J5" s="15"/>
      <c r="K5" s="18"/>
      <c r="L5" s="19"/>
      <c r="M5" s="20"/>
      <c r="N5" s="17" t="s">
        <v>19</v>
      </c>
      <c r="O5" s="17"/>
    </row>
    <row r="6" spans="1:15" s="21" customFormat="1" ht="14.25" customHeight="1" x14ac:dyDescent="0.2">
      <c r="A6" s="22"/>
      <c r="B6" s="16"/>
      <c r="C6" s="17"/>
      <c r="D6" s="23">
        <f>SUM(D2:D4)</f>
        <v>57</v>
      </c>
      <c r="E6" s="23">
        <f>SUM(E2:E4)</f>
        <v>66</v>
      </c>
      <c r="F6" s="15"/>
      <c r="G6" s="15">
        <f>SUM(G2:G4)</f>
        <v>2</v>
      </c>
      <c r="H6" s="15">
        <f>SUM(H2:H4)</f>
        <v>1</v>
      </c>
      <c r="I6" s="15">
        <f>SUM(I2:I4)</f>
        <v>0</v>
      </c>
      <c r="J6" s="24">
        <f>(G6+(I6/2))/(G6+H6+I6)</f>
        <v>0.66666666666666663</v>
      </c>
      <c r="K6" s="18"/>
      <c r="L6" s="19"/>
      <c r="M6" s="20"/>
      <c r="N6" s="17"/>
      <c r="O6" s="17"/>
    </row>
    <row r="7" spans="1:15" s="15" customFormat="1" ht="14.25" customHeight="1" x14ac:dyDescent="0.2">
      <c r="A7" s="22"/>
      <c r="B7" s="16"/>
      <c r="C7" s="17"/>
      <c r="D7" s="25">
        <f>AVERAGE(D2:D4)</f>
        <v>19</v>
      </c>
      <c r="E7" s="25">
        <f>AVERAGE(E2:E4)</f>
        <v>22</v>
      </c>
      <c r="F7" s="26">
        <f>D7-E7</f>
        <v>-3</v>
      </c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</sheetData>
  <conditionalFormatting sqref="F7">
    <cfRule type="cellIs" dxfId="15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2010</v>
      </c>
      <c r="B2" s="60">
        <v>42686</v>
      </c>
      <c r="C2" s="61" t="s">
        <v>66</v>
      </c>
      <c r="D2" s="59">
        <v>53</v>
      </c>
      <c r="E2" s="59">
        <v>7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 t="s">
        <v>67</v>
      </c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53</v>
      </c>
      <c r="E4" s="23">
        <f>SUM(E2:E2)</f>
        <v>7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53</v>
      </c>
      <c r="E5" s="25">
        <f>AVERAGE(E2:E2)</f>
        <v>7</v>
      </c>
      <c r="F5" s="26">
        <f>D5-E5</f>
        <v>46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14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zoomScaleNormal="100" workbookViewId="0">
      <pane ySplit="1" topLeftCell="A14" activePane="bottomLeft" state="frozen"/>
      <selection pane="bottomLeft" activeCell="L35" sqref="L35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21" customFormat="1" ht="14.25" customHeight="1" x14ac:dyDescent="0.2">
      <c r="A2" s="1">
        <v>2007</v>
      </c>
      <c r="B2" s="2">
        <v>42690</v>
      </c>
      <c r="C2" s="3" t="s">
        <v>38</v>
      </c>
      <c r="D2" s="1">
        <v>24</v>
      </c>
      <c r="E2" s="1">
        <v>27</v>
      </c>
      <c r="F2" s="1" t="s">
        <v>7</v>
      </c>
      <c r="G2" s="1"/>
      <c r="H2" s="1">
        <v>1</v>
      </c>
      <c r="I2" s="1"/>
      <c r="J2" s="1"/>
      <c r="K2" s="4" t="s">
        <v>15</v>
      </c>
      <c r="L2" s="5" t="s">
        <v>20</v>
      </c>
      <c r="M2" s="6"/>
      <c r="N2" s="3" t="s">
        <v>59</v>
      </c>
      <c r="O2" s="3" t="s">
        <v>63</v>
      </c>
    </row>
    <row r="3" spans="1:15" s="21" customFormat="1" ht="14.25" customHeight="1" x14ac:dyDescent="0.2">
      <c r="A3" s="53">
        <v>2008</v>
      </c>
      <c r="B3" s="54">
        <v>42688</v>
      </c>
      <c r="C3" s="55" t="s">
        <v>61</v>
      </c>
      <c r="D3" s="53">
        <v>13</v>
      </c>
      <c r="E3" s="53">
        <v>30</v>
      </c>
      <c r="F3" s="53" t="s">
        <v>7</v>
      </c>
      <c r="G3" s="53"/>
      <c r="H3" s="53">
        <v>1</v>
      </c>
      <c r="I3" s="53"/>
      <c r="J3" s="53"/>
      <c r="K3" s="56" t="s">
        <v>15</v>
      </c>
      <c r="L3" s="57" t="s">
        <v>43</v>
      </c>
      <c r="M3" s="58"/>
      <c r="N3" s="55" t="s">
        <v>59</v>
      </c>
      <c r="O3" s="55" t="s">
        <v>62</v>
      </c>
    </row>
    <row r="4" spans="1:15" s="21" customFormat="1" ht="14.25" customHeight="1" x14ac:dyDescent="0.2">
      <c r="A4" s="1">
        <v>2010</v>
      </c>
      <c r="B4" s="2">
        <v>42686</v>
      </c>
      <c r="C4" s="3" t="s">
        <v>66</v>
      </c>
      <c r="D4" s="1">
        <v>53</v>
      </c>
      <c r="E4" s="1">
        <v>7</v>
      </c>
      <c r="F4" s="1" t="s">
        <v>6</v>
      </c>
      <c r="G4" s="1">
        <v>1</v>
      </c>
      <c r="H4" s="1"/>
      <c r="I4" s="1"/>
      <c r="J4" s="1"/>
      <c r="K4" s="4" t="s">
        <v>17</v>
      </c>
      <c r="L4" s="5" t="s">
        <v>23</v>
      </c>
      <c r="M4" s="6"/>
      <c r="N4" s="3" t="s">
        <v>59</v>
      </c>
      <c r="O4" s="3" t="s">
        <v>67</v>
      </c>
    </row>
    <row r="5" spans="1:15" s="21" customFormat="1" ht="14.25" customHeight="1" x14ac:dyDescent="0.2">
      <c r="A5" s="1">
        <v>2010</v>
      </c>
      <c r="B5" s="2">
        <v>42693</v>
      </c>
      <c r="C5" s="3" t="s">
        <v>64</v>
      </c>
      <c r="D5" s="1">
        <v>7</v>
      </c>
      <c r="E5" s="1">
        <v>0</v>
      </c>
      <c r="F5" s="1" t="s">
        <v>6</v>
      </c>
      <c r="G5" s="1">
        <v>1</v>
      </c>
      <c r="H5" s="1"/>
      <c r="I5" s="1"/>
      <c r="J5" s="1"/>
      <c r="K5" s="4" t="s">
        <v>17</v>
      </c>
      <c r="L5" s="5" t="s">
        <v>23</v>
      </c>
      <c r="M5" s="6"/>
      <c r="N5" s="3" t="s">
        <v>59</v>
      </c>
      <c r="O5" s="3" t="s">
        <v>67</v>
      </c>
    </row>
    <row r="6" spans="1:15" s="21" customFormat="1" ht="14.25" customHeight="1" x14ac:dyDescent="0.2">
      <c r="A6" s="1">
        <v>2010</v>
      </c>
      <c r="B6" s="2">
        <v>42700</v>
      </c>
      <c r="C6" s="3" t="s">
        <v>31</v>
      </c>
      <c r="D6" s="1">
        <v>24</v>
      </c>
      <c r="E6" s="1">
        <v>21</v>
      </c>
      <c r="F6" s="1" t="s">
        <v>6</v>
      </c>
      <c r="G6" s="1">
        <v>1</v>
      </c>
      <c r="H6" s="1"/>
      <c r="I6" s="1"/>
      <c r="J6" s="1"/>
      <c r="K6" s="4" t="s">
        <v>17</v>
      </c>
      <c r="L6" s="5" t="s">
        <v>23</v>
      </c>
      <c r="M6" s="6"/>
      <c r="N6" s="3" t="s">
        <v>59</v>
      </c>
      <c r="O6" s="3" t="s">
        <v>67</v>
      </c>
    </row>
    <row r="7" spans="1:15" s="21" customFormat="1" ht="14.25" customHeight="1" x14ac:dyDescent="0.2">
      <c r="A7" s="1">
        <v>2010</v>
      </c>
      <c r="B7" s="2">
        <v>42708</v>
      </c>
      <c r="C7" s="3" t="s">
        <v>36</v>
      </c>
      <c r="D7" s="1">
        <v>52</v>
      </c>
      <c r="E7" s="1">
        <v>8</v>
      </c>
      <c r="F7" s="1" t="s">
        <v>6</v>
      </c>
      <c r="G7" s="1">
        <v>1</v>
      </c>
      <c r="H7" s="1"/>
      <c r="I7" s="1"/>
      <c r="J7" s="1"/>
      <c r="K7" s="4" t="s">
        <v>17</v>
      </c>
      <c r="L7" s="5" t="s">
        <v>23</v>
      </c>
      <c r="M7" s="6"/>
      <c r="N7" s="3" t="s">
        <v>59</v>
      </c>
      <c r="O7" s="3" t="s">
        <v>67</v>
      </c>
    </row>
    <row r="8" spans="1:15" s="21" customFormat="1" ht="14.25" customHeight="1" x14ac:dyDescent="0.2">
      <c r="A8" s="1">
        <v>2010</v>
      </c>
      <c r="B8" s="2">
        <v>42715</v>
      </c>
      <c r="C8" s="3" t="s">
        <v>35</v>
      </c>
      <c r="D8" s="1">
        <v>41</v>
      </c>
      <c r="E8" s="1">
        <v>21</v>
      </c>
      <c r="F8" s="1" t="s">
        <v>6</v>
      </c>
      <c r="G8" s="1">
        <v>1</v>
      </c>
      <c r="H8" s="1"/>
      <c r="I8" s="1"/>
      <c r="J8" s="1"/>
      <c r="K8" s="4" t="s">
        <v>39</v>
      </c>
      <c r="L8" s="5" t="s">
        <v>68</v>
      </c>
      <c r="M8" s="6" t="s">
        <v>69</v>
      </c>
      <c r="N8" s="3" t="s">
        <v>59</v>
      </c>
      <c r="O8" s="3" t="s">
        <v>70</v>
      </c>
    </row>
    <row r="9" spans="1:15" s="21" customFormat="1" ht="14.25" customHeight="1" x14ac:dyDescent="0.2">
      <c r="A9" s="53">
        <v>2011</v>
      </c>
      <c r="B9" s="54">
        <v>42685</v>
      </c>
      <c r="C9" s="55" t="s">
        <v>53</v>
      </c>
      <c r="D9" s="53">
        <v>49</v>
      </c>
      <c r="E9" s="53">
        <v>21</v>
      </c>
      <c r="F9" s="53" t="s">
        <v>6</v>
      </c>
      <c r="G9" s="53">
        <v>1</v>
      </c>
      <c r="H9" s="53"/>
      <c r="I9" s="53"/>
      <c r="J9" s="53"/>
      <c r="K9" s="56" t="s">
        <v>17</v>
      </c>
      <c r="L9" s="57" t="s">
        <v>23</v>
      </c>
      <c r="M9" s="58"/>
      <c r="N9" s="55" t="s">
        <v>59</v>
      </c>
      <c r="O9" s="55" t="s">
        <v>67</v>
      </c>
    </row>
    <row r="10" spans="1:15" s="21" customFormat="1" ht="14.25" customHeight="1" x14ac:dyDescent="0.2">
      <c r="A10" s="53">
        <v>2011</v>
      </c>
      <c r="B10" s="54">
        <v>42692</v>
      </c>
      <c r="C10" s="55" t="s">
        <v>29</v>
      </c>
      <c r="D10" s="53">
        <v>29</v>
      </c>
      <c r="E10" s="53">
        <v>19</v>
      </c>
      <c r="F10" s="53" t="s">
        <v>6</v>
      </c>
      <c r="G10" s="53">
        <v>1</v>
      </c>
      <c r="H10" s="53"/>
      <c r="I10" s="53"/>
      <c r="J10" s="53"/>
      <c r="K10" s="56" t="s">
        <v>17</v>
      </c>
      <c r="L10" s="57" t="s">
        <v>23</v>
      </c>
      <c r="M10" s="58"/>
      <c r="N10" s="55" t="s">
        <v>59</v>
      </c>
      <c r="O10" s="55" t="s">
        <v>67</v>
      </c>
    </row>
    <row r="11" spans="1:15" s="21" customFormat="1" ht="14.25" customHeight="1" x14ac:dyDescent="0.2">
      <c r="A11" s="53">
        <v>2011</v>
      </c>
      <c r="B11" s="54">
        <v>42699</v>
      </c>
      <c r="C11" s="55" t="s">
        <v>73</v>
      </c>
      <c r="D11" s="53">
        <v>21</v>
      </c>
      <c r="E11" s="53">
        <v>7</v>
      </c>
      <c r="F11" s="53" t="s">
        <v>6</v>
      </c>
      <c r="G11" s="53">
        <v>1</v>
      </c>
      <c r="H11" s="53"/>
      <c r="I11" s="53"/>
      <c r="J11" s="53"/>
      <c r="K11" s="56" t="s">
        <v>17</v>
      </c>
      <c r="L11" s="57" t="s">
        <v>23</v>
      </c>
      <c r="M11" s="58"/>
      <c r="N11" s="55" t="s">
        <v>59</v>
      </c>
      <c r="O11" s="55" t="s">
        <v>67</v>
      </c>
    </row>
    <row r="12" spans="1:15" s="21" customFormat="1" ht="14.25" customHeight="1" x14ac:dyDescent="0.2">
      <c r="A12" s="53">
        <v>2011</v>
      </c>
      <c r="B12" s="54">
        <v>42707</v>
      </c>
      <c r="C12" s="55" t="s">
        <v>74</v>
      </c>
      <c r="D12" s="53">
        <v>31</v>
      </c>
      <c r="E12" s="53">
        <v>0</v>
      </c>
      <c r="F12" s="53" t="s">
        <v>6</v>
      </c>
      <c r="G12" s="53">
        <v>1</v>
      </c>
      <c r="H12" s="53"/>
      <c r="I12" s="53"/>
      <c r="J12" s="53"/>
      <c r="K12" s="56" t="s">
        <v>15</v>
      </c>
      <c r="L12" s="57" t="s">
        <v>75</v>
      </c>
      <c r="M12" s="58" t="s">
        <v>76</v>
      </c>
      <c r="N12" s="55" t="s">
        <v>59</v>
      </c>
      <c r="O12" s="55" t="s">
        <v>77</v>
      </c>
    </row>
    <row r="13" spans="1:15" s="21" customFormat="1" ht="14.25" customHeight="1" x14ac:dyDescent="0.2">
      <c r="A13" s="53">
        <v>2011</v>
      </c>
      <c r="B13" s="54">
        <v>42714</v>
      </c>
      <c r="C13" s="55" t="s">
        <v>78</v>
      </c>
      <c r="D13" s="53">
        <v>28</v>
      </c>
      <c r="E13" s="53">
        <v>26</v>
      </c>
      <c r="F13" s="53" t="s">
        <v>6</v>
      </c>
      <c r="G13" s="53">
        <v>1</v>
      </c>
      <c r="H13" s="53"/>
      <c r="I13" s="53"/>
      <c r="J13" s="53"/>
      <c r="K13" s="56" t="s">
        <v>39</v>
      </c>
      <c r="L13" s="57" t="s">
        <v>68</v>
      </c>
      <c r="M13" s="58" t="s">
        <v>69</v>
      </c>
      <c r="N13" s="55" t="s">
        <v>59</v>
      </c>
      <c r="O13" s="55" t="s">
        <v>70</v>
      </c>
    </row>
    <row r="14" spans="1:15" s="21" customFormat="1" ht="14.25" customHeight="1" x14ac:dyDescent="0.2">
      <c r="A14" s="1">
        <v>2012</v>
      </c>
      <c r="B14" s="2">
        <v>42683</v>
      </c>
      <c r="C14" s="3" t="s">
        <v>73</v>
      </c>
      <c r="D14" s="1">
        <v>34</v>
      </c>
      <c r="E14" s="1">
        <v>7</v>
      </c>
      <c r="F14" s="1" t="s">
        <v>6</v>
      </c>
      <c r="G14" s="1">
        <v>1</v>
      </c>
      <c r="H14" s="1"/>
      <c r="I14" s="1"/>
      <c r="J14" s="1"/>
      <c r="K14" s="4" t="s">
        <v>17</v>
      </c>
      <c r="L14" s="5" t="s">
        <v>23</v>
      </c>
      <c r="M14" s="6"/>
      <c r="N14" s="3" t="s">
        <v>59</v>
      </c>
      <c r="O14" s="3" t="s">
        <v>67</v>
      </c>
    </row>
    <row r="15" spans="1:15" s="21" customFormat="1" ht="14.25" customHeight="1" x14ac:dyDescent="0.2">
      <c r="A15" s="1">
        <v>2012</v>
      </c>
      <c r="B15" s="2">
        <v>42690</v>
      </c>
      <c r="C15" s="3" t="s">
        <v>64</v>
      </c>
      <c r="D15" s="1">
        <v>42</v>
      </c>
      <c r="E15" s="1">
        <v>14</v>
      </c>
      <c r="F15" s="1" t="s">
        <v>6</v>
      </c>
      <c r="G15" s="1">
        <v>1</v>
      </c>
      <c r="H15" s="1"/>
      <c r="I15" s="1"/>
      <c r="J15" s="1"/>
      <c r="K15" s="4" t="s">
        <v>17</v>
      </c>
      <c r="L15" s="5" t="s">
        <v>23</v>
      </c>
      <c r="M15" s="6"/>
      <c r="N15" s="3" t="s">
        <v>59</v>
      </c>
      <c r="O15" s="3" t="s">
        <v>67</v>
      </c>
    </row>
    <row r="16" spans="1:15" s="21" customFormat="1" ht="14.25" customHeight="1" x14ac:dyDescent="0.2">
      <c r="A16" s="1">
        <v>2012</v>
      </c>
      <c r="B16" s="2">
        <v>42697</v>
      </c>
      <c r="C16" s="3" t="s">
        <v>29</v>
      </c>
      <c r="D16" s="1">
        <v>31</v>
      </c>
      <c r="E16" s="1">
        <v>0</v>
      </c>
      <c r="F16" s="1" t="s">
        <v>6</v>
      </c>
      <c r="G16" s="1">
        <v>1</v>
      </c>
      <c r="H16" s="1"/>
      <c r="I16" s="1"/>
      <c r="J16" s="1"/>
      <c r="K16" s="4" t="s">
        <v>17</v>
      </c>
      <c r="L16" s="5" t="s">
        <v>23</v>
      </c>
      <c r="M16" s="6"/>
      <c r="N16" s="3" t="s">
        <v>59</v>
      </c>
      <c r="O16" s="3" t="s">
        <v>67</v>
      </c>
    </row>
    <row r="17" spans="1:15" s="21" customFormat="1" ht="14.25" customHeight="1" x14ac:dyDescent="0.2">
      <c r="A17" s="1">
        <v>2012</v>
      </c>
      <c r="B17" s="2">
        <v>42705</v>
      </c>
      <c r="C17" s="3" t="s">
        <v>36</v>
      </c>
      <c r="D17" s="1">
        <v>45</v>
      </c>
      <c r="E17" s="1">
        <v>15</v>
      </c>
      <c r="F17" s="1" t="s">
        <v>6</v>
      </c>
      <c r="G17" s="1">
        <v>1</v>
      </c>
      <c r="H17" s="1"/>
      <c r="I17" s="1"/>
      <c r="J17" s="1"/>
      <c r="K17" s="4" t="s">
        <v>17</v>
      </c>
      <c r="L17" s="5" t="s">
        <v>23</v>
      </c>
      <c r="M17" s="6"/>
      <c r="N17" s="3" t="s">
        <v>59</v>
      </c>
      <c r="O17" s="3" t="s">
        <v>67</v>
      </c>
    </row>
    <row r="18" spans="1:15" s="21" customFormat="1" ht="14.25" customHeight="1" x14ac:dyDescent="0.2">
      <c r="A18" s="1">
        <v>2012</v>
      </c>
      <c r="B18" s="2">
        <v>42712</v>
      </c>
      <c r="C18" s="3" t="s">
        <v>82</v>
      </c>
      <c r="D18" s="1">
        <v>52</v>
      </c>
      <c r="E18" s="1">
        <v>0</v>
      </c>
      <c r="F18" s="1" t="s">
        <v>6</v>
      </c>
      <c r="G18" s="1">
        <v>1</v>
      </c>
      <c r="H18" s="1"/>
      <c r="I18" s="1"/>
      <c r="J18" s="1"/>
      <c r="K18" s="4" t="s">
        <v>39</v>
      </c>
      <c r="L18" s="5" t="s">
        <v>68</v>
      </c>
      <c r="M18" s="6" t="s">
        <v>69</v>
      </c>
      <c r="N18" s="3" t="s">
        <v>59</v>
      </c>
      <c r="O18" s="3" t="s">
        <v>70</v>
      </c>
    </row>
    <row r="19" spans="1:15" s="21" customFormat="1" ht="14.25" customHeight="1" x14ac:dyDescent="0.2">
      <c r="A19" s="53">
        <v>2013</v>
      </c>
      <c r="B19" s="54">
        <v>42689</v>
      </c>
      <c r="C19" s="55" t="s">
        <v>42</v>
      </c>
      <c r="D19" s="53">
        <v>57</v>
      </c>
      <c r="E19" s="53">
        <v>0</v>
      </c>
      <c r="F19" s="53" t="s">
        <v>6</v>
      </c>
      <c r="G19" s="53">
        <v>1</v>
      </c>
      <c r="H19" s="53"/>
      <c r="I19" s="53"/>
      <c r="J19" s="53"/>
      <c r="K19" s="56" t="s">
        <v>15</v>
      </c>
      <c r="L19" s="57" t="s">
        <v>42</v>
      </c>
      <c r="M19" s="58"/>
      <c r="N19" s="55" t="s">
        <v>59</v>
      </c>
      <c r="O19" s="55" t="s">
        <v>67</v>
      </c>
    </row>
    <row r="20" spans="1:15" s="21" customFormat="1" ht="14.25" customHeight="1" x14ac:dyDescent="0.2">
      <c r="A20" s="53">
        <v>2013</v>
      </c>
      <c r="B20" s="54">
        <v>42696</v>
      </c>
      <c r="C20" s="55" t="s">
        <v>87</v>
      </c>
      <c r="D20" s="53">
        <v>49</v>
      </c>
      <c r="E20" s="53">
        <v>7</v>
      </c>
      <c r="F20" s="53" t="s">
        <v>6</v>
      </c>
      <c r="G20" s="53">
        <v>1</v>
      </c>
      <c r="H20" s="53"/>
      <c r="I20" s="53"/>
      <c r="J20" s="53"/>
      <c r="K20" s="56" t="s">
        <v>17</v>
      </c>
      <c r="L20" s="57" t="s">
        <v>23</v>
      </c>
      <c r="M20" s="58"/>
      <c r="N20" s="55" t="s">
        <v>59</v>
      </c>
      <c r="O20" s="55" t="s">
        <v>67</v>
      </c>
    </row>
    <row r="21" spans="1:15" s="21" customFormat="1" ht="14.25" customHeight="1" x14ac:dyDescent="0.2">
      <c r="A21" s="53">
        <v>2013</v>
      </c>
      <c r="B21" s="54">
        <v>42703</v>
      </c>
      <c r="C21" s="55" t="s">
        <v>31</v>
      </c>
      <c r="D21" s="53">
        <v>37</v>
      </c>
      <c r="E21" s="53">
        <v>34</v>
      </c>
      <c r="F21" s="53" t="s">
        <v>6</v>
      </c>
      <c r="G21" s="53">
        <v>1</v>
      </c>
      <c r="H21" s="53"/>
      <c r="I21" s="53"/>
      <c r="J21" s="53" t="s">
        <v>26</v>
      </c>
      <c r="K21" s="56" t="s">
        <v>17</v>
      </c>
      <c r="L21" s="57" t="s">
        <v>23</v>
      </c>
      <c r="M21" s="58"/>
      <c r="N21" s="55" t="s">
        <v>59</v>
      </c>
      <c r="O21" s="55" t="s">
        <v>67</v>
      </c>
    </row>
    <row r="22" spans="1:15" s="21" customFormat="1" ht="14.25" customHeight="1" x14ac:dyDescent="0.2">
      <c r="A22" s="53">
        <v>2013</v>
      </c>
      <c r="B22" s="54">
        <v>42710</v>
      </c>
      <c r="C22" s="55" t="s">
        <v>86</v>
      </c>
      <c r="D22" s="53">
        <v>27</v>
      </c>
      <c r="E22" s="53">
        <v>25</v>
      </c>
      <c r="F22" s="53" t="s">
        <v>6</v>
      </c>
      <c r="G22" s="53">
        <v>1</v>
      </c>
      <c r="H22" s="53"/>
      <c r="I22" s="53"/>
      <c r="J22" s="53"/>
      <c r="K22" s="56" t="s">
        <v>39</v>
      </c>
      <c r="L22" s="57" t="s">
        <v>40</v>
      </c>
      <c r="M22" s="58"/>
      <c r="N22" s="55" t="s">
        <v>59</v>
      </c>
      <c r="O22" s="55" t="s">
        <v>88</v>
      </c>
    </row>
    <row r="23" spans="1:15" s="21" customFormat="1" ht="14.25" customHeight="1" x14ac:dyDescent="0.2">
      <c r="A23" s="53">
        <v>2013</v>
      </c>
      <c r="B23" s="54">
        <v>42718</v>
      </c>
      <c r="C23" s="55" t="s">
        <v>89</v>
      </c>
      <c r="D23" s="53">
        <v>28</v>
      </c>
      <c r="E23" s="53">
        <v>35</v>
      </c>
      <c r="F23" s="53" t="s">
        <v>7</v>
      </c>
      <c r="G23" s="53"/>
      <c r="H23" s="53">
        <v>1</v>
      </c>
      <c r="I23" s="53"/>
      <c r="J23" s="53"/>
      <c r="K23" s="56" t="s">
        <v>39</v>
      </c>
      <c r="L23" s="57" t="s">
        <v>43</v>
      </c>
      <c r="M23" s="58" t="s">
        <v>90</v>
      </c>
      <c r="N23" s="55" t="s">
        <v>59</v>
      </c>
      <c r="O23" s="55" t="s">
        <v>91</v>
      </c>
    </row>
    <row r="24" spans="1:15" s="21" customFormat="1" ht="14.25" customHeight="1" x14ac:dyDescent="0.2">
      <c r="A24" s="1">
        <v>2014</v>
      </c>
      <c r="B24" s="2">
        <v>42688</v>
      </c>
      <c r="C24" s="3" t="s">
        <v>87</v>
      </c>
      <c r="D24" s="1">
        <v>50</v>
      </c>
      <c r="E24" s="1">
        <v>13</v>
      </c>
      <c r="F24" s="1" t="s">
        <v>6</v>
      </c>
      <c r="G24" s="1">
        <v>1</v>
      </c>
      <c r="H24" s="1"/>
      <c r="I24" s="1"/>
      <c r="J24" s="1"/>
      <c r="K24" s="4" t="s">
        <v>17</v>
      </c>
      <c r="L24" s="5" t="s">
        <v>23</v>
      </c>
      <c r="M24" s="6"/>
      <c r="N24" s="3" t="s">
        <v>59</v>
      </c>
      <c r="O24" s="3" t="s">
        <v>67</v>
      </c>
    </row>
    <row r="25" spans="1:15" s="21" customFormat="1" ht="14.25" customHeight="1" x14ac:dyDescent="0.2">
      <c r="A25" s="1">
        <v>2014</v>
      </c>
      <c r="B25" s="2">
        <v>42695</v>
      </c>
      <c r="C25" s="3" t="s">
        <v>31</v>
      </c>
      <c r="D25" s="1">
        <v>15</v>
      </c>
      <c r="E25" s="1">
        <v>17</v>
      </c>
      <c r="F25" s="1" t="s">
        <v>7</v>
      </c>
      <c r="G25" s="1"/>
      <c r="H25" s="1">
        <v>1</v>
      </c>
      <c r="I25" s="1"/>
      <c r="J25" s="1"/>
      <c r="K25" s="4" t="s">
        <v>15</v>
      </c>
      <c r="L25" s="5" t="s">
        <v>23</v>
      </c>
      <c r="M25" s="6"/>
      <c r="N25" s="3" t="s">
        <v>59</v>
      </c>
      <c r="O25" s="3" t="s">
        <v>67</v>
      </c>
    </row>
    <row r="26" spans="1:15" s="21" customFormat="1" ht="14.25" customHeight="1" x14ac:dyDescent="0.2">
      <c r="A26" s="53">
        <v>2015</v>
      </c>
      <c r="B26" s="54">
        <v>42687</v>
      </c>
      <c r="C26" s="55" t="s">
        <v>31</v>
      </c>
      <c r="D26" s="53">
        <v>17</v>
      </c>
      <c r="E26" s="53">
        <v>44</v>
      </c>
      <c r="F26" s="53" t="s">
        <v>7</v>
      </c>
      <c r="G26" s="53"/>
      <c r="H26" s="53">
        <v>1</v>
      </c>
      <c r="I26" s="53"/>
      <c r="J26" s="53"/>
      <c r="K26" s="56" t="s">
        <v>15</v>
      </c>
      <c r="L26" s="57" t="s">
        <v>23</v>
      </c>
      <c r="M26" s="58"/>
      <c r="N26" s="55" t="s">
        <v>59</v>
      </c>
      <c r="O26" s="55" t="s">
        <v>67</v>
      </c>
    </row>
    <row r="27" spans="1:15" s="21" customFormat="1" ht="14.25" customHeight="1" x14ac:dyDescent="0.2">
      <c r="A27" s="1">
        <v>2016</v>
      </c>
      <c r="B27" s="2">
        <v>42685</v>
      </c>
      <c r="C27" s="3" t="s">
        <v>104</v>
      </c>
      <c r="D27" s="1">
        <v>28</v>
      </c>
      <c r="E27" s="1">
        <v>53</v>
      </c>
      <c r="F27" s="1" t="s">
        <v>7</v>
      </c>
      <c r="G27" s="1"/>
      <c r="H27" s="1">
        <v>1</v>
      </c>
      <c r="I27" s="1"/>
      <c r="J27" s="1"/>
      <c r="K27" s="4" t="s">
        <v>15</v>
      </c>
      <c r="L27" s="5" t="s">
        <v>105</v>
      </c>
      <c r="M27" s="6"/>
      <c r="N27" s="3" t="s">
        <v>59</v>
      </c>
      <c r="O27" s="3" t="s">
        <v>106</v>
      </c>
    </row>
    <row r="28" spans="1:15" s="21" customFormat="1" ht="14.25" customHeight="1" x14ac:dyDescent="0.2">
      <c r="A28" s="15" t="s">
        <v>19</v>
      </c>
      <c r="B28" s="16" t="s">
        <v>19</v>
      </c>
      <c r="C28" s="17" t="s">
        <v>19</v>
      </c>
      <c r="D28" s="15"/>
      <c r="E28" s="15"/>
      <c r="F28" s="15" t="str">
        <f>IF(AND(D28="",E28=""),"",IF(D28&gt;E28,"W",IF(D28&lt;E28,"L","T")))</f>
        <v/>
      </c>
      <c r="G28" s="15" t="str">
        <f>IF(D28&gt;E28,1,"")</f>
        <v/>
      </c>
      <c r="H28" s="15"/>
      <c r="I28" s="15"/>
      <c r="J28" s="15"/>
      <c r="K28" s="18"/>
      <c r="L28" s="19"/>
      <c r="M28" s="20"/>
      <c r="N28" s="17" t="s">
        <v>19</v>
      </c>
      <c r="O28" s="17"/>
    </row>
    <row r="29" spans="1:15" s="21" customFormat="1" ht="14.25" customHeight="1" x14ac:dyDescent="0.2">
      <c r="A29" s="22"/>
      <c r="B29" s="16"/>
      <c r="C29" s="17"/>
      <c r="D29" s="23">
        <f>SUM(D2:D28)</f>
        <v>884</v>
      </c>
      <c r="E29" s="23">
        <f>SUM(E2:E28)</f>
        <v>451</v>
      </c>
      <c r="F29" s="15"/>
      <c r="G29" s="15">
        <f>SUM(G2:G28)</f>
        <v>20</v>
      </c>
      <c r="H29" s="15">
        <f>SUM(H2:H28)</f>
        <v>6</v>
      </c>
      <c r="I29" s="15">
        <f>SUM(I2:I28)</f>
        <v>0</v>
      </c>
      <c r="J29" s="24">
        <f>(G29+(I29/2))/(G29+H29+I29)</f>
        <v>0.76923076923076927</v>
      </c>
      <c r="K29" s="18"/>
      <c r="L29" s="19"/>
      <c r="M29" s="20"/>
      <c r="N29" s="17"/>
      <c r="O29" s="17"/>
    </row>
    <row r="30" spans="1:15" s="15" customFormat="1" ht="14.25" customHeight="1" x14ac:dyDescent="0.2">
      <c r="A30" s="22"/>
      <c r="B30" s="16"/>
      <c r="C30" s="17"/>
      <c r="D30" s="25">
        <f>AVERAGE(D2:D28)</f>
        <v>34</v>
      </c>
      <c r="E30" s="25">
        <f>AVERAGE(E2:E28)</f>
        <v>17.346153846153847</v>
      </c>
      <c r="F30" s="26">
        <f>D30-E30</f>
        <v>16.653846153846153</v>
      </c>
      <c r="K30" s="18"/>
      <c r="L30" s="19"/>
      <c r="M30" s="20"/>
      <c r="N30" s="17"/>
      <c r="O30" s="17"/>
    </row>
    <row r="31" spans="1:15" s="21" customFormat="1" x14ac:dyDescent="0.2">
      <c r="A31" s="15"/>
      <c r="B31" s="16"/>
      <c r="C31" s="17"/>
      <c r="D31" s="15"/>
      <c r="E31" s="15"/>
      <c r="F31" s="15"/>
      <c r="G31" s="15"/>
      <c r="H31" s="15"/>
      <c r="I31" s="15"/>
      <c r="J31" s="15"/>
      <c r="K31" s="18"/>
      <c r="L31" s="19"/>
      <c r="M31" s="20"/>
      <c r="N31" s="17"/>
      <c r="O31" s="17"/>
    </row>
    <row r="32" spans="1:15" s="21" customFormat="1" x14ac:dyDescent="0.2">
      <c r="A32" s="15"/>
      <c r="B32" s="16"/>
      <c r="C32" s="17"/>
      <c r="D32" s="15"/>
      <c r="E32" s="15"/>
      <c r="F32" s="15"/>
      <c r="G32" s="15"/>
      <c r="H32" s="15"/>
      <c r="I32" s="15"/>
      <c r="J32" s="15"/>
      <c r="K32" s="18"/>
      <c r="L32" s="19"/>
      <c r="M32" s="20"/>
      <c r="N32" s="17"/>
      <c r="O32" s="17"/>
    </row>
    <row r="33" spans="1:15" s="21" customFormat="1" x14ac:dyDescent="0.2">
      <c r="A33" s="15"/>
      <c r="B33" s="16"/>
      <c r="C33" s="17"/>
      <c r="D33" s="15"/>
      <c r="E33" s="15"/>
      <c r="F33" s="15"/>
      <c r="G33" s="15"/>
      <c r="H33" s="15"/>
      <c r="I33" s="15"/>
      <c r="J33" s="15"/>
      <c r="K33" s="18"/>
      <c r="L33" s="19"/>
      <c r="M33" s="20"/>
      <c r="N33" s="17"/>
      <c r="O33" s="17"/>
    </row>
    <row r="34" spans="1:15" s="21" customFormat="1" x14ac:dyDescent="0.2">
      <c r="A34" s="15"/>
      <c r="B34" s="16"/>
      <c r="C34" s="17"/>
      <c r="D34" s="15"/>
      <c r="E34" s="15"/>
      <c r="F34" s="15"/>
      <c r="G34" s="15"/>
      <c r="H34" s="15"/>
      <c r="I34" s="15"/>
      <c r="J34" s="15"/>
      <c r="K34" s="18"/>
      <c r="L34" s="19"/>
      <c r="M34" s="20"/>
      <c r="N34" s="17"/>
      <c r="O34" s="17"/>
    </row>
    <row r="35" spans="1:15" s="21" customFormat="1" x14ac:dyDescent="0.2">
      <c r="A35" s="15"/>
      <c r="B35" s="16"/>
      <c r="C35" s="17"/>
      <c r="D35" s="15"/>
      <c r="E35" s="15"/>
      <c r="F35" s="15"/>
      <c r="G35" s="15"/>
      <c r="H35" s="15"/>
      <c r="I35" s="15"/>
      <c r="J35" s="15"/>
      <c r="K35" s="18"/>
      <c r="L35" s="19"/>
      <c r="M35" s="20"/>
      <c r="N35" s="17"/>
      <c r="O35" s="17"/>
    </row>
    <row r="36" spans="1:15" s="21" customFormat="1" x14ac:dyDescent="0.2">
      <c r="A36" s="15"/>
      <c r="B36" s="16"/>
      <c r="C36" s="17"/>
      <c r="D36" s="15"/>
      <c r="E36" s="15"/>
      <c r="F36" s="15"/>
      <c r="G36" s="15"/>
      <c r="H36" s="15"/>
      <c r="I36" s="15"/>
      <c r="J36" s="15"/>
      <c r="K36" s="18"/>
      <c r="L36" s="19"/>
      <c r="M36" s="20"/>
      <c r="N36" s="17"/>
      <c r="O36" s="17"/>
    </row>
  </sheetData>
  <conditionalFormatting sqref="F30">
    <cfRule type="cellIs" dxfId="4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zoomScaleNormal="100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42642</v>
      </c>
      <c r="C2" s="61" t="s">
        <v>53</v>
      </c>
      <c r="D2" s="59">
        <v>7</v>
      </c>
      <c r="E2" s="59">
        <v>48</v>
      </c>
      <c r="F2" s="59" t="s">
        <v>7</v>
      </c>
      <c r="G2" s="59"/>
      <c r="H2" s="59">
        <v>1</v>
      </c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2007</v>
      </c>
      <c r="B3" s="60">
        <v>42662</v>
      </c>
      <c r="C3" s="61" t="s">
        <v>53</v>
      </c>
      <c r="D3" s="59">
        <v>7</v>
      </c>
      <c r="E3" s="59">
        <v>17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27</v>
      </c>
      <c r="M3" s="64"/>
      <c r="N3" s="61" t="s">
        <v>59</v>
      </c>
      <c r="O3" s="61"/>
    </row>
    <row r="4" spans="1:15" s="65" customFormat="1" ht="14.25" customHeight="1" x14ac:dyDescent="0.2">
      <c r="A4" s="59">
        <v>2008</v>
      </c>
      <c r="B4" s="60">
        <v>42660</v>
      </c>
      <c r="C4" s="61" t="s">
        <v>53</v>
      </c>
      <c r="D4" s="59">
        <v>14</v>
      </c>
      <c r="E4" s="59">
        <v>6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59">
        <v>2009</v>
      </c>
      <c r="B5" s="60">
        <v>42666</v>
      </c>
      <c r="C5" s="61" t="s">
        <v>53</v>
      </c>
      <c r="D5" s="59">
        <v>24</v>
      </c>
      <c r="E5" s="59">
        <v>10</v>
      </c>
      <c r="F5" s="59" t="s">
        <v>6</v>
      </c>
      <c r="G5" s="59">
        <v>1</v>
      </c>
      <c r="H5" s="59"/>
      <c r="I5" s="59"/>
      <c r="J5" s="59"/>
      <c r="K5" s="62" t="s">
        <v>15</v>
      </c>
      <c r="L5" s="63" t="s">
        <v>27</v>
      </c>
      <c r="M5" s="64"/>
      <c r="N5" s="61" t="s">
        <v>59</v>
      </c>
      <c r="O5" s="61"/>
    </row>
    <row r="6" spans="1:15" s="65" customFormat="1" ht="14.25" customHeight="1" x14ac:dyDescent="0.2">
      <c r="A6" s="59">
        <v>2010</v>
      </c>
      <c r="B6" s="60">
        <v>42665</v>
      </c>
      <c r="C6" s="61" t="s">
        <v>53</v>
      </c>
      <c r="D6" s="59">
        <v>24</v>
      </c>
      <c r="E6" s="59">
        <v>10</v>
      </c>
      <c r="F6" s="59" t="s">
        <v>6</v>
      </c>
      <c r="G6" s="59">
        <v>1</v>
      </c>
      <c r="H6" s="59"/>
      <c r="I6" s="59"/>
      <c r="J6" s="59"/>
      <c r="K6" s="62" t="s">
        <v>17</v>
      </c>
      <c r="L6" s="63" t="s">
        <v>23</v>
      </c>
      <c r="M6" s="64"/>
      <c r="N6" s="61" t="s">
        <v>59</v>
      </c>
      <c r="O6" s="61"/>
    </row>
    <row r="7" spans="1:15" s="65" customFormat="1" ht="14.25" customHeight="1" x14ac:dyDescent="0.2">
      <c r="A7" s="59">
        <v>2011</v>
      </c>
      <c r="B7" s="60">
        <v>42623</v>
      </c>
      <c r="C7" s="61" t="s">
        <v>53</v>
      </c>
      <c r="D7" s="59">
        <v>53</v>
      </c>
      <c r="E7" s="59">
        <v>3</v>
      </c>
      <c r="F7" s="59" t="s">
        <v>6</v>
      </c>
      <c r="G7" s="59">
        <v>1</v>
      </c>
      <c r="H7" s="59"/>
      <c r="I7" s="59"/>
      <c r="J7" s="59"/>
      <c r="K7" s="62" t="s">
        <v>17</v>
      </c>
      <c r="L7" s="63" t="s">
        <v>23</v>
      </c>
      <c r="M7" s="64"/>
      <c r="N7" s="61" t="s">
        <v>59</v>
      </c>
      <c r="O7" s="61"/>
    </row>
    <row r="8" spans="1:15" s="65" customFormat="1" ht="14.25" customHeight="1" x14ac:dyDescent="0.2">
      <c r="A8" s="59">
        <v>2011</v>
      </c>
      <c r="B8" s="60">
        <v>42685</v>
      </c>
      <c r="C8" s="61" t="s">
        <v>53</v>
      </c>
      <c r="D8" s="59">
        <v>49</v>
      </c>
      <c r="E8" s="59">
        <v>21</v>
      </c>
      <c r="F8" s="59" t="s">
        <v>6</v>
      </c>
      <c r="G8" s="59">
        <v>1</v>
      </c>
      <c r="H8" s="59"/>
      <c r="I8" s="59"/>
      <c r="J8" s="59"/>
      <c r="K8" s="62" t="s">
        <v>17</v>
      </c>
      <c r="L8" s="63" t="s">
        <v>23</v>
      </c>
      <c r="M8" s="64"/>
      <c r="N8" s="61" t="s">
        <v>59</v>
      </c>
      <c r="O8" s="61" t="s">
        <v>67</v>
      </c>
    </row>
    <row r="9" spans="1:15" s="65" customFormat="1" ht="14.25" customHeight="1" x14ac:dyDescent="0.2">
      <c r="A9" s="59">
        <v>2012</v>
      </c>
      <c r="B9" s="60">
        <v>42620</v>
      </c>
      <c r="C9" s="61" t="s">
        <v>53</v>
      </c>
      <c r="D9" s="59">
        <v>43</v>
      </c>
      <c r="E9" s="59">
        <v>0</v>
      </c>
      <c r="F9" s="59" t="s">
        <v>6</v>
      </c>
      <c r="G9" s="59">
        <v>1</v>
      </c>
      <c r="H9" s="59"/>
      <c r="I9" s="59"/>
      <c r="J9" s="59"/>
      <c r="K9" s="62" t="s">
        <v>15</v>
      </c>
      <c r="L9" s="63" t="s">
        <v>27</v>
      </c>
      <c r="M9" s="64"/>
      <c r="N9" s="61" t="s">
        <v>59</v>
      </c>
      <c r="O9" s="61"/>
    </row>
    <row r="10" spans="1:15" s="65" customFormat="1" ht="14.25" customHeight="1" x14ac:dyDescent="0.2">
      <c r="A10" s="59">
        <v>2013</v>
      </c>
      <c r="B10" s="60">
        <v>42668</v>
      </c>
      <c r="C10" s="61" t="s">
        <v>53</v>
      </c>
      <c r="D10" s="59">
        <v>43</v>
      </c>
      <c r="E10" s="59">
        <v>0</v>
      </c>
      <c r="F10" s="59" t="s">
        <v>6</v>
      </c>
      <c r="G10" s="59">
        <v>1</v>
      </c>
      <c r="H10" s="59"/>
      <c r="I10" s="59"/>
      <c r="J10" s="59"/>
      <c r="K10" s="62" t="s">
        <v>17</v>
      </c>
      <c r="L10" s="63" t="s">
        <v>23</v>
      </c>
      <c r="M10" s="64"/>
      <c r="N10" s="61" t="s">
        <v>59</v>
      </c>
      <c r="O10" s="61"/>
    </row>
    <row r="11" spans="1:15" s="65" customFormat="1" ht="14.25" customHeight="1" x14ac:dyDescent="0.2">
      <c r="A11" s="59">
        <v>2014</v>
      </c>
      <c r="B11" s="60">
        <v>42667</v>
      </c>
      <c r="C11" s="61" t="s">
        <v>53</v>
      </c>
      <c r="D11" s="59">
        <v>63</v>
      </c>
      <c r="E11" s="59">
        <v>0</v>
      </c>
      <c r="F11" s="59" t="s">
        <v>6</v>
      </c>
      <c r="G11" s="59">
        <v>1</v>
      </c>
      <c r="H11" s="59"/>
      <c r="I11" s="59"/>
      <c r="J11" s="59"/>
      <c r="K11" s="62" t="s">
        <v>15</v>
      </c>
      <c r="L11" s="63" t="s">
        <v>27</v>
      </c>
      <c r="M11" s="64"/>
      <c r="N11" s="61" t="s">
        <v>59</v>
      </c>
      <c r="O11" s="61"/>
    </row>
    <row r="12" spans="1:15" s="65" customFormat="1" ht="14.25" customHeight="1" x14ac:dyDescent="0.2">
      <c r="A12" s="15" t="s">
        <v>19</v>
      </c>
      <c r="B12" s="16" t="s">
        <v>19</v>
      </c>
      <c r="C12" s="17" t="s">
        <v>19</v>
      </c>
      <c r="D12" s="15"/>
      <c r="E12" s="15"/>
      <c r="F12" s="15" t="str">
        <f>IF(AND(D12="",E12=""),"",IF(D12&gt;E12,"W",IF(D12&lt;E12,"L","T")))</f>
        <v/>
      </c>
      <c r="G12" s="15" t="str">
        <f>IF(D12&gt;E12,1,"")</f>
        <v/>
      </c>
      <c r="H12" s="15"/>
      <c r="I12" s="15"/>
      <c r="J12" s="15"/>
      <c r="K12" s="18"/>
      <c r="L12" s="19"/>
      <c r="M12" s="20"/>
      <c r="N12" s="17" t="s">
        <v>19</v>
      </c>
      <c r="O12" s="17"/>
    </row>
    <row r="13" spans="1:15" s="21" customFormat="1" ht="14.25" customHeight="1" x14ac:dyDescent="0.2">
      <c r="A13" s="22"/>
      <c r="B13" s="16"/>
      <c r="C13" s="17"/>
      <c r="D13" s="23">
        <f>SUM(D2:D11)</f>
        <v>327</v>
      </c>
      <c r="E13" s="23">
        <f>SUM(E2:E11)</f>
        <v>115</v>
      </c>
      <c r="F13" s="15"/>
      <c r="G13" s="15">
        <f>SUM(G2:G11)</f>
        <v>8</v>
      </c>
      <c r="H13" s="15">
        <f>SUM(H2:H11)</f>
        <v>2</v>
      </c>
      <c r="I13" s="15">
        <f>SUM(I2:I11)</f>
        <v>0</v>
      </c>
      <c r="J13" s="24">
        <f>(G13+(I13/2))/(G13+H13+I13)</f>
        <v>0.8</v>
      </c>
      <c r="K13" s="18"/>
      <c r="L13" s="19"/>
      <c r="M13" s="20"/>
      <c r="N13" s="17"/>
      <c r="O13" s="17"/>
    </row>
    <row r="14" spans="1:15" s="15" customFormat="1" ht="14.25" customHeight="1" x14ac:dyDescent="0.2">
      <c r="A14" s="22"/>
      <c r="B14" s="16"/>
      <c r="C14" s="17"/>
      <c r="D14" s="25">
        <f>AVERAGE(D2:D11)</f>
        <v>32.700000000000003</v>
      </c>
      <c r="E14" s="25">
        <f>AVERAGE(E2:E11)</f>
        <v>11.5</v>
      </c>
      <c r="F14" s="26">
        <f>D14-E14</f>
        <v>21.200000000000003</v>
      </c>
      <c r="K14" s="18"/>
      <c r="L14" s="19"/>
      <c r="M14" s="20"/>
      <c r="N14" s="17"/>
      <c r="O14" s="17"/>
    </row>
    <row r="15" spans="1:15" s="21" customFormat="1" x14ac:dyDescent="0.2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8"/>
      <c r="L15" s="19"/>
      <c r="M15" s="20"/>
      <c r="N15" s="17"/>
      <c r="O15" s="17"/>
    </row>
    <row r="16" spans="1:15" s="21" customFormat="1" x14ac:dyDescent="0.2">
      <c r="A16" s="15"/>
      <c r="B16" s="16"/>
      <c r="C16" s="17"/>
      <c r="D16" s="15"/>
      <c r="E16" s="15"/>
      <c r="F16" s="15"/>
      <c r="G16" s="15"/>
      <c r="H16" s="15"/>
      <c r="I16" s="15"/>
      <c r="J16" s="15"/>
      <c r="K16" s="18"/>
      <c r="L16" s="19"/>
      <c r="M16" s="20"/>
      <c r="N16" s="17"/>
      <c r="O16" s="17"/>
    </row>
    <row r="17" spans="1:15" s="21" customFormat="1" x14ac:dyDescent="0.2">
      <c r="A17" s="15"/>
      <c r="B17" s="16"/>
      <c r="C17" s="17"/>
      <c r="D17" s="15"/>
      <c r="E17" s="15"/>
      <c r="F17" s="15"/>
      <c r="G17" s="15"/>
      <c r="H17" s="15"/>
      <c r="I17" s="15"/>
      <c r="J17" s="15"/>
      <c r="K17" s="18"/>
      <c r="L17" s="19"/>
      <c r="M17" s="20"/>
      <c r="N17" s="17"/>
      <c r="O17" s="17"/>
    </row>
    <row r="18" spans="1:15" s="21" customFormat="1" x14ac:dyDescent="0.2">
      <c r="A18" s="15"/>
      <c r="B18" s="16"/>
      <c r="C18" s="17"/>
      <c r="D18" s="15"/>
      <c r="E18" s="15"/>
      <c r="F18" s="15"/>
      <c r="G18" s="15"/>
      <c r="H18" s="15"/>
      <c r="I18" s="15"/>
      <c r="J18" s="15"/>
      <c r="K18" s="18"/>
      <c r="L18" s="19"/>
      <c r="M18" s="20"/>
      <c r="N18" s="17"/>
      <c r="O18" s="17"/>
    </row>
    <row r="19" spans="1:15" s="21" customFormat="1" x14ac:dyDescent="0.2">
      <c r="A19" s="15"/>
      <c r="B19" s="16"/>
      <c r="C19" s="17"/>
      <c r="D19" s="15"/>
      <c r="E19" s="15"/>
      <c r="F19" s="15"/>
      <c r="G19" s="15"/>
      <c r="H19" s="15"/>
      <c r="I19" s="15"/>
      <c r="J19" s="15"/>
      <c r="K19" s="18"/>
      <c r="L19" s="19"/>
      <c r="M19" s="20"/>
      <c r="N19" s="17"/>
      <c r="O19" s="17"/>
    </row>
    <row r="20" spans="1:15" s="21" customFormat="1" x14ac:dyDescent="0.2">
      <c r="A20" s="15"/>
      <c r="B20" s="16"/>
      <c r="C20" s="17"/>
      <c r="D20" s="15"/>
      <c r="E20" s="15"/>
      <c r="F20" s="15"/>
      <c r="G20" s="15"/>
      <c r="H20" s="15"/>
      <c r="I20" s="15"/>
      <c r="J20" s="15"/>
      <c r="K20" s="18"/>
      <c r="L20" s="19"/>
      <c r="M20" s="20"/>
      <c r="N20" s="17"/>
      <c r="O20" s="17"/>
    </row>
  </sheetData>
  <conditionalFormatting sqref="F14">
    <cfRule type="cellIs" dxfId="13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2012</v>
      </c>
      <c r="B2" s="60">
        <v>42606</v>
      </c>
      <c r="C2" s="61" t="s">
        <v>79</v>
      </c>
      <c r="D2" s="59">
        <v>42</v>
      </c>
      <c r="E2" s="59">
        <v>14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42</v>
      </c>
      <c r="E4" s="23">
        <f>SUM(E2:E2)</f>
        <v>14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42</v>
      </c>
      <c r="E5" s="25">
        <f>AVERAGE(E2:E2)</f>
        <v>14</v>
      </c>
      <c r="F5" s="26">
        <f>D5-E5</f>
        <v>28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12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M22" sqref="M2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42607</v>
      </c>
      <c r="C2" s="61" t="s">
        <v>51</v>
      </c>
      <c r="D2" s="59">
        <v>53</v>
      </c>
      <c r="E2" s="59">
        <v>6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53</v>
      </c>
      <c r="E4" s="23">
        <f>SUM(E2:E2)</f>
        <v>6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53</v>
      </c>
      <c r="E5" s="25">
        <f>AVERAGE(E2:E2)</f>
        <v>6</v>
      </c>
      <c r="F5" s="26">
        <f>D5-E5</f>
        <v>47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1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zoomScaleNormal="100" workbookViewId="0">
      <pane ySplit="1" topLeftCell="A2" activePane="bottomLeft" state="frozen"/>
      <selection pane="bottomLeft" activeCell="C29" sqref="C29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2007</v>
      </c>
      <c r="B2" s="60">
        <v>42676</v>
      </c>
      <c r="C2" s="61" t="s">
        <v>42</v>
      </c>
      <c r="D2" s="59">
        <v>21</v>
      </c>
      <c r="E2" s="59">
        <v>13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2008</v>
      </c>
      <c r="B3" s="60">
        <v>42674</v>
      </c>
      <c r="C3" s="61" t="s">
        <v>42</v>
      </c>
      <c r="D3" s="59">
        <v>27</v>
      </c>
      <c r="E3" s="59">
        <v>42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27</v>
      </c>
      <c r="M3" s="64"/>
      <c r="N3" s="61" t="s">
        <v>59</v>
      </c>
      <c r="O3" s="61"/>
    </row>
    <row r="4" spans="1:15" s="65" customFormat="1" ht="14.25" customHeight="1" x14ac:dyDescent="0.2">
      <c r="A4" s="59">
        <v>2009</v>
      </c>
      <c r="B4" s="60">
        <v>42662</v>
      </c>
      <c r="C4" s="61" t="s">
        <v>42</v>
      </c>
      <c r="D4" s="59">
        <v>14</v>
      </c>
      <c r="E4" s="59">
        <v>7</v>
      </c>
      <c r="F4" s="59" t="s">
        <v>6</v>
      </c>
      <c r="G4" s="59">
        <v>1</v>
      </c>
      <c r="H4" s="59"/>
      <c r="I4" s="59"/>
      <c r="J4" s="59"/>
      <c r="K4" s="62" t="s">
        <v>15</v>
      </c>
      <c r="L4" s="63" t="s">
        <v>27</v>
      </c>
      <c r="M4" s="64"/>
      <c r="N4" s="61" t="s">
        <v>59</v>
      </c>
      <c r="O4" s="61"/>
    </row>
    <row r="5" spans="1:15" s="65" customFormat="1" ht="14.25" customHeight="1" x14ac:dyDescent="0.2">
      <c r="A5" s="59">
        <v>2010</v>
      </c>
      <c r="B5" s="60">
        <v>42658</v>
      </c>
      <c r="C5" s="61" t="s">
        <v>42</v>
      </c>
      <c r="D5" s="59">
        <v>46</v>
      </c>
      <c r="E5" s="59">
        <v>6</v>
      </c>
      <c r="F5" s="59" t="s">
        <v>6</v>
      </c>
      <c r="G5" s="59">
        <v>1</v>
      </c>
      <c r="H5" s="59"/>
      <c r="I5" s="59"/>
      <c r="J5" s="59"/>
      <c r="K5" s="62" t="s">
        <v>17</v>
      </c>
      <c r="L5" s="63" t="s">
        <v>23</v>
      </c>
      <c r="M5" s="64"/>
      <c r="N5" s="61" t="s">
        <v>59</v>
      </c>
      <c r="O5" s="61"/>
    </row>
    <row r="6" spans="1:15" s="65" customFormat="1" ht="14.25" customHeight="1" x14ac:dyDescent="0.2">
      <c r="A6" s="59">
        <v>2011</v>
      </c>
      <c r="B6" s="60">
        <v>42636</v>
      </c>
      <c r="C6" s="61" t="s">
        <v>42</v>
      </c>
      <c r="D6" s="59">
        <v>51</v>
      </c>
      <c r="E6" s="59">
        <v>6</v>
      </c>
      <c r="F6" s="59" t="s">
        <v>6</v>
      </c>
      <c r="G6" s="59">
        <v>1</v>
      </c>
      <c r="H6" s="59"/>
      <c r="I6" s="59"/>
      <c r="J6" s="59"/>
      <c r="K6" s="62" t="s">
        <v>15</v>
      </c>
      <c r="L6" s="63" t="s">
        <v>27</v>
      </c>
      <c r="M6" s="64"/>
      <c r="N6" s="61" t="s">
        <v>59</v>
      </c>
      <c r="O6" s="61"/>
    </row>
    <row r="7" spans="1:15" s="65" customFormat="1" ht="14.25" customHeight="1" x14ac:dyDescent="0.2">
      <c r="A7" s="59">
        <v>2012</v>
      </c>
      <c r="B7" s="60">
        <v>42634</v>
      </c>
      <c r="C7" s="61" t="s">
        <v>42</v>
      </c>
      <c r="D7" s="59">
        <v>49</v>
      </c>
      <c r="E7" s="59">
        <v>3</v>
      </c>
      <c r="F7" s="59" t="s">
        <v>6</v>
      </c>
      <c r="G7" s="59">
        <v>1</v>
      </c>
      <c r="H7" s="59"/>
      <c r="I7" s="59"/>
      <c r="J7" s="59"/>
      <c r="K7" s="62" t="s">
        <v>17</v>
      </c>
      <c r="L7" s="63" t="s">
        <v>23</v>
      </c>
      <c r="M7" s="64"/>
      <c r="N7" s="61" t="s">
        <v>59</v>
      </c>
      <c r="O7" s="61"/>
    </row>
    <row r="8" spans="1:15" s="65" customFormat="1" ht="14.25" customHeight="1" x14ac:dyDescent="0.2">
      <c r="A8" s="59">
        <v>2013</v>
      </c>
      <c r="B8" s="60">
        <v>42675</v>
      </c>
      <c r="C8" s="61" t="s">
        <v>42</v>
      </c>
      <c r="D8" s="59">
        <v>52</v>
      </c>
      <c r="E8" s="59">
        <v>7</v>
      </c>
      <c r="F8" s="59" t="s">
        <v>6</v>
      </c>
      <c r="G8" s="59">
        <v>1</v>
      </c>
      <c r="H8" s="59"/>
      <c r="I8" s="59"/>
      <c r="J8" s="59"/>
      <c r="K8" s="62" t="s">
        <v>15</v>
      </c>
      <c r="L8" s="63" t="s">
        <v>27</v>
      </c>
      <c r="M8" s="64"/>
      <c r="N8" s="61" t="s">
        <v>59</v>
      </c>
      <c r="O8" s="61"/>
    </row>
    <row r="9" spans="1:15" s="65" customFormat="1" ht="14.25" customHeight="1" x14ac:dyDescent="0.2">
      <c r="A9" s="59">
        <v>2013</v>
      </c>
      <c r="B9" s="60">
        <v>42689</v>
      </c>
      <c r="C9" s="61" t="s">
        <v>42</v>
      </c>
      <c r="D9" s="59">
        <v>57</v>
      </c>
      <c r="E9" s="59">
        <v>0</v>
      </c>
      <c r="F9" s="59" t="s">
        <v>6</v>
      </c>
      <c r="G9" s="59">
        <v>1</v>
      </c>
      <c r="H9" s="59"/>
      <c r="I9" s="59"/>
      <c r="J9" s="59"/>
      <c r="K9" s="62" t="s">
        <v>17</v>
      </c>
      <c r="L9" s="63" t="s">
        <v>23</v>
      </c>
      <c r="M9" s="64"/>
      <c r="N9" s="61" t="s">
        <v>59</v>
      </c>
      <c r="O9" s="61" t="s">
        <v>67</v>
      </c>
    </row>
    <row r="10" spans="1:15" s="65" customFormat="1" ht="14.25" customHeight="1" x14ac:dyDescent="0.2">
      <c r="A10" s="59">
        <v>2014</v>
      </c>
      <c r="B10" s="60">
        <v>42674</v>
      </c>
      <c r="C10" s="61" t="s">
        <v>42</v>
      </c>
      <c r="D10" s="59">
        <v>7</v>
      </c>
      <c r="E10" s="59">
        <v>8</v>
      </c>
      <c r="F10" s="59" t="s">
        <v>7</v>
      </c>
      <c r="G10" s="59"/>
      <c r="H10" s="59">
        <v>1</v>
      </c>
      <c r="I10" s="59"/>
      <c r="J10" s="59"/>
      <c r="K10" s="62" t="s">
        <v>17</v>
      </c>
      <c r="L10" s="63" t="s">
        <v>23</v>
      </c>
      <c r="M10" s="64"/>
      <c r="N10" s="61" t="s">
        <v>59</v>
      </c>
      <c r="O10" s="61"/>
    </row>
    <row r="11" spans="1:15" s="65" customFormat="1" ht="14.25" customHeight="1" x14ac:dyDescent="0.2">
      <c r="A11" s="59">
        <v>2015</v>
      </c>
      <c r="B11" s="60">
        <v>42659</v>
      </c>
      <c r="C11" s="61" t="s">
        <v>42</v>
      </c>
      <c r="D11" s="59">
        <v>0</v>
      </c>
      <c r="E11" s="59">
        <v>17</v>
      </c>
      <c r="F11" s="59" t="s">
        <v>7</v>
      </c>
      <c r="G11" s="59"/>
      <c r="H11" s="59">
        <v>1</v>
      </c>
      <c r="I11" s="59"/>
      <c r="J11" s="59"/>
      <c r="K11" s="62" t="s">
        <v>17</v>
      </c>
      <c r="L11" s="63" t="s">
        <v>23</v>
      </c>
      <c r="M11" s="64"/>
      <c r="N11" s="61" t="s">
        <v>59</v>
      </c>
      <c r="O11" s="61"/>
    </row>
    <row r="12" spans="1:15" s="65" customFormat="1" ht="14.25" customHeight="1" x14ac:dyDescent="0.2">
      <c r="A12" s="15" t="s">
        <v>19</v>
      </c>
      <c r="B12" s="16" t="s">
        <v>19</v>
      </c>
      <c r="C12" s="17" t="s">
        <v>19</v>
      </c>
      <c r="D12" s="15"/>
      <c r="E12" s="15"/>
      <c r="F12" s="15" t="str">
        <f>IF(AND(D12="",E12=""),"",IF(D12&gt;E12,"W",IF(D12&lt;E12,"L","T")))</f>
        <v/>
      </c>
      <c r="G12" s="15" t="str">
        <f>IF(D12&gt;E12,1,"")</f>
        <v/>
      </c>
      <c r="H12" s="15"/>
      <c r="I12" s="15"/>
      <c r="J12" s="15"/>
      <c r="K12" s="18"/>
      <c r="L12" s="19"/>
      <c r="M12" s="20"/>
      <c r="N12" s="17" t="s">
        <v>19</v>
      </c>
      <c r="O12" s="17"/>
    </row>
    <row r="13" spans="1:15" s="21" customFormat="1" ht="14.25" customHeight="1" x14ac:dyDescent="0.2">
      <c r="A13" s="22"/>
      <c r="B13" s="16"/>
      <c r="C13" s="17"/>
      <c r="D13" s="23">
        <f>SUM(D2:D11)</f>
        <v>324</v>
      </c>
      <c r="E13" s="23">
        <f>SUM(E2:E11)</f>
        <v>109</v>
      </c>
      <c r="F13" s="15"/>
      <c r="G13" s="15">
        <f>SUM(G2:G11)</f>
        <v>7</v>
      </c>
      <c r="H13" s="15">
        <f>SUM(H2:H11)</f>
        <v>3</v>
      </c>
      <c r="I13" s="15">
        <f>SUM(I2:I11)</f>
        <v>0</v>
      </c>
      <c r="J13" s="24">
        <f>(G13+(I13/2))/(G13+H13+I13)</f>
        <v>0.7</v>
      </c>
      <c r="K13" s="18"/>
      <c r="L13" s="19"/>
      <c r="M13" s="20"/>
      <c r="N13" s="17"/>
      <c r="O13" s="17"/>
    </row>
    <row r="14" spans="1:15" s="15" customFormat="1" ht="14.25" customHeight="1" x14ac:dyDescent="0.2">
      <c r="A14" s="22"/>
      <c r="B14" s="16"/>
      <c r="C14" s="17"/>
      <c r="D14" s="25">
        <f>AVERAGE(D2:D11)</f>
        <v>32.4</v>
      </c>
      <c r="E14" s="25">
        <f>AVERAGE(E2:E11)</f>
        <v>10.9</v>
      </c>
      <c r="F14" s="26">
        <f>D14-E14</f>
        <v>21.5</v>
      </c>
      <c r="K14" s="18"/>
      <c r="L14" s="19"/>
      <c r="M14" s="20"/>
      <c r="N14" s="17"/>
      <c r="O14" s="17"/>
    </row>
    <row r="15" spans="1:15" s="21" customFormat="1" x14ac:dyDescent="0.2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8"/>
      <c r="L15" s="19"/>
      <c r="M15" s="20"/>
      <c r="N15" s="17"/>
      <c r="O15" s="17"/>
    </row>
    <row r="16" spans="1:15" s="21" customFormat="1" x14ac:dyDescent="0.2">
      <c r="A16" s="15"/>
      <c r="B16" s="16"/>
      <c r="C16" s="17"/>
      <c r="D16" s="15"/>
      <c r="E16" s="15"/>
      <c r="F16" s="15"/>
      <c r="G16" s="15"/>
      <c r="H16" s="15"/>
      <c r="I16" s="15"/>
      <c r="J16" s="15"/>
      <c r="K16" s="18"/>
      <c r="L16" s="19"/>
      <c r="M16" s="20"/>
      <c r="N16" s="17"/>
      <c r="O16" s="17"/>
    </row>
    <row r="17" spans="1:15" s="21" customFormat="1" x14ac:dyDescent="0.2">
      <c r="A17" s="15"/>
      <c r="B17" s="16"/>
      <c r="C17" s="17"/>
      <c r="D17" s="15"/>
      <c r="E17" s="15"/>
      <c r="F17" s="15"/>
      <c r="G17" s="15"/>
      <c r="H17" s="15"/>
      <c r="I17" s="15"/>
      <c r="J17" s="15"/>
      <c r="K17" s="18"/>
      <c r="L17" s="19"/>
      <c r="M17" s="20"/>
      <c r="N17" s="17"/>
      <c r="O17" s="17"/>
    </row>
    <row r="18" spans="1:15" s="21" customFormat="1" x14ac:dyDescent="0.2">
      <c r="A18" s="15"/>
      <c r="B18" s="16"/>
      <c r="C18" s="17"/>
      <c r="D18" s="15"/>
      <c r="E18" s="15"/>
      <c r="F18" s="15"/>
      <c r="G18" s="15"/>
      <c r="H18" s="15"/>
      <c r="I18" s="15"/>
      <c r="J18" s="15"/>
      <c r="K18" s="18"/>
      <c r="L18" s="19"/>
      <c r="M18" s="20"/>
      <c r="N18" s="17"/>
      <c r="O18" s="17"/>
    </row>
    <row r="19" spans="1:15" s="21" customFormat="1" x14ac:dyDescent="0.2">
      <c r="A19" s="15"/>
      <c r="B19" s="16"/>
      <c r="C19" s="17"/>
      <c r="D19" s="15"/>
      <c r="E19" s="15"/>
      <c r="F19" s="15"/>
      <c r="G19" s="15"/>
      <c r="H19" s="15"/>
      <c r="I19" s="15"/>
      <c r="J19" s="15"/>
      <c r="K19" s="18"/>
      <c r="L19" s="19"/>
      <c r="M19" s="20"/>
      <c r="N19" s="17"/>
      <c r="O19" s="17"/>
    </row>
    <row r="20" spans="1:15" s="21" customFormat="1" x14ac:dyDescent="0.2">
      <c r="A20" s="15"/>
      <c r="B20" s="16"/>
      <c r="C20" s="17"/>
      <c r="D20" s="15"/>
      <c r="E20" s="15"/>
      <c r="F20" s="15"/>
      <c r="G20" s="15"/>
      <c r="H20" s="15"/>
      <c r="I20" s="15"/>
      <c r="J20" s="15"/>
      <c r="K20" s="18"/>
      <c r="L20" s="19"/>
      <c r="M20" s="20"/>
      <c r="N20" s="17"/>
      <c r="O20" s="17"/>
    </row>
  </sheetData>
  <conditionalFormatting sqref="F14">
    <cfRule type="cellIs" dxfId="1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42656</v>
      </c>
      <c r="C2" s="61" t="s">
        <v>55</v>
      </c>
      <c r="D2" s="59">
        <v>16</v>
      </c>
      <c r="E2" s="59">
        <v>8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16</v>
      </c>
      <c r="E4" s="23">
        <f>SUM(E2:E2)</f>
        <v>8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16</v>
      </c>
      <c r="E5" s="25">
        <f>AVERAGE(E2:E2)</f>
        <v>8</v>
      </c>
      <c r="F5" s="26">
        <f>D5-E5</f>
        <v>8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9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2011</v>
      </c>
      <c r="B2" s="60">
        <v>42699</v>
      </c>
      <c r="C2" s="61" t="s">
        <v>73</v>
      </c>
      <c r="D2" s="59">
        <v>21</v>
      </c>
      <c r="E2" s="59">
        <v>7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 t="s">
        <v>67</v>
      </c>
    </row>
    <row r="3" spans="1:15" s="65" customFormat="1" ht="14.25" customHeight="1" x14ac:dyDescent="0.2">
      <c r="A3" s="59">
        <v>2012</v>
      </c>
      <c r="B3" s="60">
        <v>42683</v>
      </c>
      <c r="C3" s="61" t="s">
        <v>73</v>
      </c>
      <c r="D3" s="59">
        <v>34</v>
      </c>
      <c r="E3" s="59">
        <v>7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 t="s">
        <v>67</v>
      </c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55</v>
      </c>
      <c r="E5" s="23">
        <f>SUM(E2:E3)</f>
        <v>14</v>
      </c>
      <c r="F5" s="15"/>
      <c r="G5" s="15">
        <f>SUM(G2:G3)</f>
        <v>2</v>
      </c>
      <c r="H5" s="15">
        <f>SUM(H2:H3)</f>
        <v>0</v>
      </c>
      <c r="I5" s="15">
        <f>SUM(I2:I3)</f>
        <v>0</v>
      </c>
      <c r="J5" s="24">
        <f>(G5+(I5/2))/(G5+H5+I5)</f>
        <v>1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27.5</v>
      </c>
      <c r="E6" s="25">
        <f>AVERAGE(E2:E3)</f>
        <v>7</v>
      </c>
      <c r="F6" s="26">
        <f>D6-E6</f>
        <v>20.5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8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E14" sqref="E14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2015</v>
      </c>
      <c r="B2" s="60">
        <v>42644</v>
      </c>
      <c r="C2" s="61" t="s">
        <v>97</v>
      </c>
      <c r="D2" s="59">
        <v>42</v>
      </c>
      <c r="E2" s="59">
        <v>14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2016</v>
      </c>
      <c r="B3" s="60">
        <v>42643</v>
      </c>
      <c r="C3" s="61" t="s">
        <v>97</v>
      </c>
      <c r="D3" s="59">
        <v>49</v>
      </c>
      <c r="E3" s="59">
        <v>20</v>
      </c>
      <c r="F3" s="59" t="s">
        <v>6</v>
      </c>
      <c r="G3" s="59">
        <v>1</v>
      </c>
      <c r="H3" s="59"/>
      <c r="I3" s="59"/>
      <c r="J3" s="59"/>
      <c r="K3" s="62" t="s">
        <v>15</v>
      </c>
      <c r="L3" s="63" t="s">
        <v>103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SUM(D2:D4)</f>
        <v>91</v>
      </c>
      <c r="E5" s="23">
        <f t="shared" ref="E5:I5" si="0">SUM(E2:E4)</f>
        <v>34</v>
      </c>
      <c r="F5" s="23"/>
      <c r="G5" s="23">
        <f t="shared" si="0"/>
        <v>2</v>
      </c>
      <c r="H5" s="23">
        <f t="shared" si="0"/>
        <v>0</v>
      </c>
      <c r="I5" s="23">
        <f t="shared" si="0"/>
        <v>0</v>
      </c>
      <c r="J5" s="24">
        <f>(G5+(I5/2))/(G5+H5+I5)</f>
        <v>1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AVERAGE(D2:D4)</f>
        <v>45.5</v>
      </c>
      <c r="E6" s="25">
        <f>AVERAGE(E2:E4)</f>
        <v>17</v>
      </c>
      <c r="F6" s="26">
        <f>D6-E6</f>
        <v>28.5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7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E11" sqref="E11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2015</v>
      </c>
      <c r="B2" s="60">
        <v>42617</v>
      </c>
      <c r="C2" s="61" t="s">
        <v>92</v>
      </c>
      <c r="D2" s="59">
        <v>28</v>
      </c>
      <c r="E2" s="59">
        <v>47</v>
      </c>
      <c r="F2" s="59" t="s">
        <v>7</v>
      </c>
      <c r="G2" s="59"/>
      <c r="H2" s="59">
        <v>1</v>
      </c>
      <c r="I2" s="59"/>
      <c r="J2" s="59"/>
      <c r="K2" s="62" t="s">
        <v>15</v>
      </c>
      <c r="L2" s="63" t="s">
        <v>93</v>
      </c>
      <c r="M2" s="64"/>
      <c r="N2" s="61" t="s">
        <v>59</v>
      </c>
      <c r="O2" s="61"/>
    </row>
    <row r="3" spans="1:15" s="65" customFormat="1" ht="14.25" customHeight="1" x14ac:dyDescent="0.2">
      <c r="A3" s="59">
        <v>2016</v>
      </c>
      <c r="B3" s="60">
        <v>42615</v>
      </c>
      <c r="C3" s="61" t="s">
        <v>92</v>
      </c>
      <c r="D3" s="59">
        <v>23</v>
      </c>
      <c r="E3" s="59">
        <v>27</v>
      </c>
      <c r="F3" s="59" t="s">
        <v>7</v>
      </c>
      <c r="G3" s="59"/>
      <c r="H3" s="59">
        <v>1</v>
      </c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SUM(D2:D4)</f>
        <v>51</v>
      </c>
      <c r="E5" s="23">
        <f t="shared" ref="E5:I5" si="0">SUM(E2:E4)</f>
        <v>74</v>
      </c>
      <c r="F5" s="23">
        <f t="shared" si="0"/>
        <v>0</v>
      </c>
      <c r="G5" s="23"/>
      <c r="H5" s="23">
        <f t="shared" si="0"/>
        <v>2</v>
      </c>
      <c r="I5" s="23">
        <f t="shared" si="0"/>
        <v>0</v>
      </c>
      <c r="J5" s="24">
        <f>(G5+(I5/2))/(G5+H5+I5)</f>
        <v>0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AVERAGE(D2:D4)</f>
        <v>25.5</v>
      </c>
      <c r="E6" s="25">
        <f>AVERAGE(E2:E4)</f>
        <v>37</v>
      </c>
      <c r="F6" s="26">
        <f>D6-E6</f>
        <v>-11.5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6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F12" sqref="F1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2015</v>
      </c>
      <c r="B2" s="60">
        <v>42624</v>
      </c>
      <c r="C2" s="61" t="s">
        <v>94</v>
      </c>
      <c r="D2" s="59">
        <v>24</v>
      </c>
      <c r="E2" s="59">
        <v>20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95</v>
      </c>
      <c r="M2" s="64"/>
      <c r="N2" s="61" t="s">
        <v>59</v>
      </c>
      <c r="O2" s="61"/>
    </row>
    <row r="3" spans="1:15" s="65" customFormat="1" ht="14.25" customHeight="1" x14ac:dyDescent="0.2">
      <c r="A3" s="59">
        <v>2016</v>
      </c>
      <c r="B3" s="60">
        <v>42622</v>
      </c>
      <c r="C3" s="61" t="s">
        <v>94</v>
      </c>
      <c r="D3" s="59">
        <v>21</v>
      </c>
      <c r="E3" s="59">
        <v>28</v>
      </c>
      <c r="F3" s="59" t="s">
        <v>7</v>
      </c>
      <c r="G3" s="59"/>
      <c r="H3" s="59">
        <v>1</v>
      </c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SUM(D2:D4)</f>
        <v>45</v>
      </c>
      <c r="E5" s="23">
        <f t="shared" ref="E5:I5" si="0">SUM(E2:E4)</f>
        <v>48</v>
      </c>
      <c r="F5" s="23"/>
      <c r="G5" s="23">
        <f t="shared" si="0"/>
        <v>1</v>
      </c>
      <c r="H5" s="23">
        <f t="shared" si="0"/>
        <v>1</v>
      </c>
      <c r="I5" s="23">
        <f t="shared" si="0"/>
        <v>0</v>
      </c>
      <c r="J5" s="24">
        <f>(G5+(I5/2))/(G5+H5+I5)</f>
        <v>0.5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AVERAGE(D2:D4)</f>
        <v>22.5</v>
      </c>
      <c r="E6" s="25">
        <f>AVERAGE(E2:E4)</f>
        <v>24</v>
      </c>
      <c r="F6" s="26">
        <f>D6-E6</f>
        <v>-1.5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5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E12" sqref="E1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2015</v>
      </c>
      <c r="B2" s="60">
        <v>42680</v>
      </c>
      <c r="C2" s="61" t="s">
        <v>100</v>
      </c>
      <c r="D2" s="59">
        <v>17</v>
      </c>
      <c r="E2" s="59">
        <v>28</v>
      </c>
      <c r="F2" s="59" t="s">
        <v>7</v>
      </c>
      <c r="G2" s="59"/>
      <c r="H2" s="59">
        <v>1</v>
      </c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2016</v>
      </c>
      <c r="B3" s="60">
        <v>42678</v>
      </c>
      <c r="C3" s="61" t="s">
        <v>100</v>
      </c>
      <c r="D3" s="59">
        <v>20</v>
      </c>
      <c r="E3" s="59">
        <v>41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SUM(D2:D4)</f>
        <v>37</v>
      </c>
      <c r="E5" s="23">
        <f t="shared" ref="E5:I5" si="0">SUM(E2:E4)</f>
        <v>69</v>
      </c>
      <c r="F5" s="23"/>
      <c r="G5" s="23">
        <f t="shared" si="0"/>
        <v>0</v>
      </c>
      <c r="H5" s="23">
        <f t="shared" si="0"/>
        <v>2</v>
      </c>
      <c r="I5" s="23">
        <f t="shared" si="0"/>
        <v>0</v>
      </c>
      <c r="J5" s="24">
        <f>(G5+(I5/2))/(G5+H5+I5)</f>
        <v>0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AVERAGE(D2:D4)</f>
        <v>18.5</v>
      </c>
      <c r="E6" s="25">
        <f>AVERAGE(E2:E4)</f>
        <v>34.5</v>
      </c>
      <c r="F6" s="26">
        <f>D6-E6</f>
        <v>-16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zoomScaleNormal="100" workbookViewId="0">
      <pane ySplit="1" topLeftCell="A2" activePane="bottomLeft" state="frozen"/>
      <selection pane="bottomLeft" activeCell="B19" sqref="B19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2007</v>
      </c>
      <c r="B2" s="60">
        <v>42641</v>
      </c>
      <c r="C2" s="61" t="s">
        <v>31</v>
      </c>
      <c r="D2" s="59">
        <v>15</v>
      </c>
      <c r="E2" s="59">
        <v>21</v>
      </c>
      <c r="F2" s="59" t="s">
        <v>7</v>
      </c>
      <c r="G2" s="59"/>
      <c r="H2" s="59">
        <v>1</v>
      </c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2008</v>
      </c>
      <c r="B3" s="60">
        <v>42639</v>
      </c>
      <c r="C3" s="61" t="s">
        <v>31</v>
      </c>
      <c r="D3" s="59">
        <v>0</v>
      </c>
      <c r="E3" s="59">
        <v>29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59">
        <v>2009</v>
      </c>
      <c r="B4" s="60">
        <v>42645</v>
      </c>
      <c r="C4" s="61" t="s">
        <v>31</v>
      </c>
      <c r="D4" s="59">
        <v>12</v>
      </c>
      <c r="E4" s="59">
        <v>27</v>
      </c>
      <c r="F4" s="59" t="s">
        <v>7</v>
      </c>
      <c r="G4" s="59"/>
      <c r="H4" s="59">
        <v>1</v>
      </c>
      <c r="I4" s="59"/>
      <c r="J4" s="59"/>
      <c r="K4" s="62" t="s">
        <v>15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59">
        <v>2010</v>
      </c>
      <c r="B5" s="60">
        <v>42644</v>
      </c>
      <c r="C5" s="61" t="s">
        <v>31</v>
      </c>
      <c r="D5" s="59">
        <v>20</v>
      </c>
      <c r="E5" s="59">
        <v>13</v>
      </c>
      <c r="F5" s="59" t="s">
        <v>6</v>
      </c>
      <c r="G5" s="59">
        <v>1</v>
      </c>
      <c r="H5" s="59"/>
      <c r="I5" s="59"/>
      <c r="J5" s="59"/>
      <c r="K5" s="62" t="s">
        <v>17</v>
      </c>
      <c r="L5" s="63" t="s">
        <v>23</v>
      </c>
      <c r="M5" s="64"/>
      <c r="N5" s="61" t="s">
        <v>59</v>
      </c>
      <c r="O5" s="61"/>
    </row>
    <row r="6" spans="1:15" s="65" customFormat="1" ht="14.25" customHeight="1" x14ac:dyDescent="0.2">
      <c r="A6" s="59">
        <v>2010</v>
      </c>
      <c r="B6" s="60">
        <v>42700</v>
      </c>
      <c r="C6" s="61" t="s">
        <v>31</v>
      </c>
      <c r="D6" s="59">
        <v>24</v>
      </c>
      <c r="E6" s="59">
        <v>21</v>
      </c>
      <c r="F6" s="59" t="s">
        <v>6</v>
      </c>
      <c r="G6" s="59">
        <v>1</v>
      </c>
      <c r="H6" s="59"/>
      <c r="I6" s="59"/>
      <c r="J6" s="59"/>
      <c r="K6" s="62" t="s">
        <v>17</v>
      </c>
      <c r="L6" s="63" t="s">
        <v>23</v>
      </c>
      <c r="M6" s="64"/>
      <c r="N6" s="61" t="s">
        <v>59</v>
      </c>
      <c r="O6" s="61" t="s">
        <v>67</v>
      </c>
    </row>
    <row r="7" spans="1:15" s="65" customFormat="1" ht="14.25" customHeight="1" x14ac:dyDescent="0.2">
      <c r="A7" s="59">
        <v>2011</v>
      </c>
      <c r="B7" s="60">
        <v>42615</v>
      </c>
      <c r="C7" s="61" t="s">
        <v>31</v>
      </c>
      <c r="D7" s="59">
        <v>0</v>
      </c>
      <c r="E7" s="59">
        <v>14</v>
      </c>
      <c r="F7" s="59" t="s">
        <v>7</v>
      </c>
      <c r="G7" s="59"/>
      <c r="H7" s="59">
        <v>1</v>
      </c>
      <c r="I7" s="59"/>
      <c r="J7" s="59"/>
      <c r="K7" s="62" t="s">
        <v>17</v>
      </c>
      <c r="L7" s="63" t="s">
        <v>23</v>
      </c>
      <c r="M7" s="64"/>
      <c r="N7" s="61" t="s">
        <v>59</v>
      </c>
      <c r="O7" s="61"/>
    </row>
    <row r="8" spans="1:15" s="65" customFormat="1" ht="14.25" customHeight="1" x14ac:dyDescent="0.2">
      <c r="A8" s="59">
        <v>2012</v>
      </c>
      <c r="B8" s="60">
        <v>42613</v>
      </c>
      <c r="C8" s="61" t="s">
        <v>31</v>
      </c>
      <c r="D8" s="59">
        <v>20</v>
      </c>
      <c r="E8" s="59">
        <v>15</v>
      </c>
      <c r="F8" s="59" t="s">
        <v>6</v>
      </c>
      <c r="G8" s="59">
        <v>1</v>
      </c>
      <c r="H8" s="59"/>
      <c r="I8" s="59"/>
      <c r="J8" s="59"/>
      <c r="K8" s="62" t="s">
        <v>15</v>
      </c>
      <c r="L8" s="63" t="s">
        <v>23</v>
      </c>
      <c r="M8" s="64"/>
      <c r="N8" s="61" t="s">
        <v>59</v>
      </c>
      <c r="O8" s="61"/>
    </row>
    <row r="9" spans="1:15" s="65" customFormat="1" ht="14.25" customHeight="1" x14ac:dyDescent="0.2">
      <c r="A9" s="59">
        <v>2013</v>
      </c>
      <c r="B9" s="60">
        <v>42661</v>
      </c>
      <c r="C9" s="61" t="s">
        <v>31</v>
      </c>
      <c r="D9" s="59">
        <v>34</v>
      </c>
      <c r="E9" s="59">
        <v>0</v>
      </c>
      <c r="F9" s="59" t="s">
        <v>6</v>
      </c>
      <c r="G9" s="59">
        <v>1</v>
      </c>
      <c r="H9" s="59"/>
      <c r="I9" s="59"/>
      <c r="J9" s="59"/>
      <c r="K9" s="62" t="s">
        <v>17</v>
      </c>
      <c r="L9" s="63" t="s">
        <v>23</v>
      </c>
      <c r="M9" s="64"/>
      <c r="N9" s="61" t="s">
        <v>59</v>
      </c>
      <c r="O9" s="61"/>
    </row>
    <row r="10" spans="1:15" s="65" customFormat="1" ht="14.25" customHeight="1" x14ac:dyDescent="0.2">
      <c r="A10" s="59">
        <v>2013</v>
      </c>
      <c r="B10" s="60">
        <v>42703</v>
      </c>
      <c r="C10" s="61" t="s">
        <v>31</v>
      </c>
      <c r="D10" s="59">
        <v>37</v>
      </c>
      <c r="E10" s="59">
        <v>34</v>
      </c>
      <c r="F10" s="59" t="s">
        <v>6</v>
      </c>
      <c r="G10" s="59">
        <v>1</v>
      </c>
      <c r="H10" s="59"/>
      <c r="I10" s="59"/>
      <c r="J10" s="59" t="s">
        <v>26</v>
      </c>
      <c r="K10" s="62" t="s">
        <v>17</v>
      </c>
      <c r="L10" s="63" t="s">
        <v>23</v>
      </c>
      <c r="M10" s="64"/>
      <c r="N10" s="61" t="s">
        <v>59</v>
      </c>
      <c r="O10" s="61" t="s">
        <v>67</v>
      </c>
    </row>
    <row r="11" spans="1:15" s="65" customFormat="1" ht="14.25" customHeight="1" x14ac:dyDescent="0.2">
      <c r="A11" s="59">
        <v>2014</v>
      </c>
      <c r="B11" s="60">
        <v>42660</v>
      </c>
      <c r="C11" s="61" t="s">
        <v>31</v>
      </c>
      <c r="D11" s="59">
        <v>28</v>
      </c>
      <c r="E11" s="59">
        <v>21</v>
      </c>
      <c r="F11" s="59" t="s">
        <v>6</v>
      </c>
      <c r="G11" s="59">
        <v>1</v>
      </c>
      <c r="H11" s="59"/>
      <c r="I11" s="59"/>
      <c r="J11" s="59"/>
      <c r="K11" s="62" t="s">
        <v>15</v>
      </c>
      <c r="L11" s="63" t="s">
        <v>23</v>
      </c>
      <c r="M11" s="64"/>
      <c r="N11" s="61" t="s">
        <v>59</v>
      </c>
      <c r="O11" s="61"/>
    </row>
    <row r="12" spans="1:15" s="65" customFormat="1" ht="14.25" customHeight="1" x14ac:dyDescent="0.2">
      <c r="A12" s="59">
        <v>2014</v>
      </c>
      <c r="B12" s="60">
        <v>42695</v>
      </c>
      <c r="C12" s="61" t="s">
        <v>31</v>
      </c>
      <c r="D12" s="59">
        <v>15</v>
      </c>
      <c r="E12" s="59">
        <v>17</v>
      </c>
      <c r="F12" s="59" t="s">
        <v>7</v>
      </c>
      <c r="G12" s="59"/>
      <c r="H12" s="59">
        <v>1</v>
      </c>
      <c r="I12" s="59"/>
      <c r="J12" s="59"/>
      <c r="K12" s="62" t="s">
        <v>15</v>
      </c>
      <c r="L12" s="63" t="s">
        <v>23</v>
      </c>
      <c r="M12" s="64"/>
      <c r="N12" s="61" t="s">
        <v>59</v>
      </c>
      <c r="O12" s="61" t="s">
        <v>67</v>
      </c>
    </row>
    <row r="13" spans="1:15" s="65" customFormat="1" ht="14.25" customHeight="1" x14ac:dyDescent="0.2">
      <c r="A13" s="59">
        <v>2015</v>
      </c>
      <c r="B13" s="60">
        <v>42638</v>
      </c>
      <c r="C13" s="61" t="s">
        <v>31</v>
      </c>
      <c r="D13" s="59">
        <v>24</v>
      </c>
      <c r="E13" s="59">
        <v>31</v>
      </c>
      <c r="F13" s="59" t="s">
        <v>7</v>
      </c>
      <c r="G13" s="59"/>
      <c r="H13" s="59">
        <v>1</v>
      </c>
      <c r="I13" s="59"/>
      <c r="J13" s="59"/>
      <c r="K13" s="62" t="s">
        <v>17</v>
      </c>
      <c r="L13" s="63" t="s">
        <v>23</v>
      </c>
      <c r="M13" s="64"/>
      <c r="N13" s="61" t="s">
        <v>59</v>
      </c>
      <c r="O13" s="61"/>
    </row>
    <row r="14" spans="1:15" s="65" customFormat="1" ht="14.25" customHeight="1" x14ac:dyDescent="0.2">
      <c r="A14" s="59">
        <v>2015</v>
      </c>
      <c r="B14" s="60">
        <v>42687</v>
      </c>
      <c r="C14" s="61" t="s">
        <v>31</v>
      </c>
      <c r="D14" s="59">
        <v>17</v>
      </c>
      <c r="E14" s="59">
        <v>44</v>
      </c>
      <c r="F14" s="59" t="s">
        <v>7</v>
      </c>
      <c r="G14" s="59"/>
      <c r="H14" s="59">
        <v>1</v>
      </c>
      <c r="I14" s="59"/>
      <c r="J14" s="59"/>
      <c r="K14" s="62" t="s">
        <v>15</v>
      </c>
      <c r="L14" s="63" t="s">
        <v>23</v>
      </c>
      <c r="M14" s="64"/>
      <c r="N14" s="61" t="s">
        <v>59</v>
      </c>
      <c r="O14" s="61" t="s">
        <v>67</v>
      </c>
    </row>
    <row r="15" spans="1:15" s="65" customFormat="1" ht="14.25" customHeight="1" x14ac:dyDescent="0.2">
      <c r="A15" s="59">
        <v>2016</v>
      </c>
      <c r="B15" s="60">
        <v>42636</v>
      </c>
      <c r="C15" s="61" t="s">
        <v>31</v>
      </c>
      <c r="D15" s="59">
        <v>21</v>
      </c>
      <c r="E15" s="59">
        <v>36</v>
      </c>
      <c r="F15" s="59" t="s">
        <v>7</v>
      </c>
      <c r="G15" s="59"/>
      <c r="H15" s="59">
        <v>1</v>
      </c>
      <c r="I15" s="59"/>
      <c r="J15" s="59"/>
      <c r="K15" s="62" t="s">
        <v>15</v>
      </c>
      <c r="L15" s="63" t="s">
        <v>23</v>
      </c>
      <c r="M15" s="64"/>
      <c r="N15" s="61" t="s">
        <v>59</v>
      </c>
      <c r="O15" s="61"/>
    </row>
    <row r="16" spans="1:15" s="65" customFormat="1" ht="14.25" customHeight="1" x14ac:dyDescent="0.2">
      <c r="A16" s="15" t="s">
        <v>19</v>
      </c>
      <c r="B16" s="16" t="s">
        <v>19</v>
      </c>
      <c r="C16" s="17" t="s">
        <v>19</v>
      </c>
      <c r="D16" s="15"/>
      <c r="E16" s="15"/>
      <c r="F16" s="15" t="str">
        <f>IF(AND(D16="",E16=""),"",IF(D16&gt;E16,"W",IF(D16&lt;E16,"L","T")))</f>
        <v/>
      </c>
      <c r="G16" s="15" t="str">
        <f>IF(D16&gt;E16,1,"")</f>
        <v/>
      </c>
      <c r="H16" s="15"/>
      <c r="I16" s="15"/>
      <c r="J16" s="15"/>
      <c r="K16" s="18"/>
      <c r="L16" s="19"/>
      <c r="M16" s="20"/>
      <c r="N16" s="17" t="s">
        <v>19</v>
      </c>
      <c r="O16" s="17"/>
    </row>
    <row r="17" spans="1:15" s="21" customFormat="1" ht="14.25" customHeight="1" x14ac:dyDescent="0.2">
      <c r="A17" s="22"/>
      <c r="B17" s="16"/>
      <c r="C17" s="17"/>
      <c r="D17" s="23">
        <f>SUM(D2:D15)</f>
        <v>267</v>
      </c>
      <c r="E17" s="23">
        <f>SUM(E2:E15)</f>
        <v>323</v>
      </c>
      <c r="F17" s="15"/>
      <c r="G17" s="15">
        <f>SUM(G2:G15)</f>
        <v>6</v>
      </c>
      <c r="H17" s="15">
        <f>SUM(H2:H15)</f>
        <v>8</v>
      </c>
      <c r="I17" s="15">
        <f>SUM(I2:I15)</f>
        <v>0</v>
      </c>
      <c r="J17" s="24">
        <f>(G17+(I17/2))/(G17+H17+I17)</f>
        <v>0.42857142857142855</v>
      </c>
      <c r="K17" s="18"/>
      <c r="L17" s="19"/>
      <c r="M17" s="20"/>
      <c r="N17" s="17"/>
      <c r="O17" s="17"/>
    </row>
    <row r="18" spans="1:15" s="15" customFormat="1" ht="14.25" customHeight="1" x14ac:dyDescent="0.2">
      <c r="A18" s="22"/>
      <c r="B18" s="16"/>
      <c r="C18" s="17"/>
      <c r="D18" s="25">
        <f>AVERAGE(D2:D15)</f>
        <v>19.071428571428573</v>
      </c>
      <c r="E18" s="25">
        <f>AVERAGE(E2:E15)</f>
        <v>23.071428571428573</v>
      </c>
      <c r="F18" s="26">
        <f>D18-E18</f>
        <v>-4</v>
      </c>
      <c r="K18" s="18"/>
      <c r="L18" s="19"/>
      <c r="M18" s="20"/>
      <c r="N18" s="17"/>
      <c r="O18" s="17"/>
    </row>
    <row r="19" spans="1:15" s="21" customFormat="1" x14ac:dyDescent="0.2">
      <c r="A19" s="15"/>
      <c r="B19" s="16"/>
      <c r="C19" s="17"/>
      <c r="D19" s="15"/>
      <c r="E19" s="15"/>
      <c r="F19" s="15"/>
      <c r="G19" s="15"/>
      <c r="H19" s="15"/>
      <c r="I19" s="15"/>
      <c r="J19" s="15"/>
      <c r="K19" s="18"/>
      <c r="L19" s="19"/>
      <c r="M19" s="20"/>
      <c r="N19" s="17"/>
      <c r="O19" s="17"/>
    </row>
    <row r="20" spans="1:15" s="21" customFormat="1" x14ac:dyDescent="0.2">
      <c r="A20" s="15"/>
      <c r="B20" s="16"/>
      <c r="C20" s="17"/>
      <c r="D20" s="15"/>
      <c r="E20" s="15"/>
      <c r="F20" s="15"/>
      <c r="G20" s="15"/>
      <c r="H20" s="15"/>
      <c r="I20" s="15"/>
      <c r="J20" s="15"/>
      <c r="K20" s="18"/>
      <c r="L20" s="19"/>
      <c r="M20" s="20"/>
      <c r="N20" s="17"/>
      <c r="O20" s="17"/>
    </row>
    <row r="21" spans="1:15" s="21" customFormat="1" x14ac:dyDescent="0.2">
      <c r="A21" s="15"/>
      <c r="B21" s="16"/>
      <c r="C21" s="17"/>
      <c r="D21" s="15"/>
      <c r="E21" s="15"/>
      <c r="F21" s="15"/>
      <c r="G21" s="15"/>
      <c r="H21" s="15"/>
      <c r="I21" s="15"/>
      <c r="J21" s="15"/>
      <c r="K21" s="18"/>
      <c r="L21" s="19"/>
      <c r="M21" s="20"/>
      <c r="N21" s="17"/>
      <c r="O21" s="17"/>
    </row>
    <row r="22" spans="1:15" s="21" customFormat="1" x14ac:dyDescent="0.2">
      <c r="A22" s="15"/>
      <c r="B22" s="16"/>
      <c r="C22" s="17"/>
      <c r="D22" s="15"/>
      <c r="E22" s="15"/>
      <c r="F22" s="15"/>
      <c r="G22" s="15"/>
      <c r="H22" s="15"/>
      <c r="I22" s="15"/>
      <c r="J22" s="15"/>
      <c r="K22" s="18"/>
      <c r="L22" s="19"/>
      <c r="M22" s="20"/>
      <c r="N22" s="17"/>
      <c r="O22" s="17"/>
    </row>
    <row r="23" spans="1:15" s="21" customFormat="1" x14ac:dyDescent="0.2">
      <c r="A23" s="15"/>
      <c r="B23" s="16"/>
      <c r="C23" s="17"/>
      <c r="D23" s="15"/>
      <c r="E23" s="15"/>
      <c r="F23" s="15"/>
      <c r="G23" s="15"/>
      <c r="H23" s="15"/>
      <c r="I23" s="15"/>
      <c r="J23" s="15"/>
      <c r="K23" s="18"/>
      <c r="L23" s="19"/>
      <c r="M23" s="20"/>
      <c r="N23" s="17"/>
      <c r="O23" s="17"/>
    </row>
    <row r="24" spans="1:15" s="21" customFormat="1" x14ac:dyDescent="0.2">
      <c r="A24" s="15"/>
      <c r="B24" s="16"/>
      <c r="C24" s="17"/>
      <c r="D24" s="15"/>
      <c r="E24" s="15"/>
      <c r="F24" s="15"/>
      <c r="G24" s="15"/>
      <c r="H24" s="15"/>
      <c r="I24" s="15"/>
      <c r="J24" s="15"/>
      <c r="K24" s="18"/>
      <c r="L24" s="19"/>
      <c r="M24" s="20"/>
      <c r="N24" s="17"/>
      <c r="O24" s="17"/>
    </row>
  </sheetData>
  <sortState ref="A2:O129">
    <sortCondition ref="C2"/>
  </sortState>
  <conditionalFormatting sqref="F18">
    <cfRule type="cellIs" dxfId="39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zoomScaleNormal="100" workbookViewId="0">
      <pane ySplit="1" topLeftCell="A2" activePane="bottomLeft" state="frozen"/>
      <selection pane="bottomLeft" activeCell="L3" sqref="L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2011</v>
      </c>
      <c r="B2" s="60">
        <v>42643</v>
      </c>
      <c r="C2" s="61" t="s">
        <v>71</v>
      </c>
      <c r="D2" s="59">
        <v>38</v>
      </c>
      <c r="E2" s="59">
        <v>0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2012</v>
      </c>
      <c r="B3" s="60">
        <v>42641</v>
      </c>
      <c r="C3" s="61" t="s">
        <v>71</v>
      </c>
      <c r="D3" s="59">
        <v>35</v>
      </c>
      <c r="E3" s="59">
        <v>6</v>
      </c>
      <c r="F3" s="59" t="s">
        <v>6</v>
      </c>
      <c r="G3" s="59">
        <v>1</v>
      </c>
      <c r="H3" s="59"/>
      <c r="I3" s="59"/>
      <c r="J3" s="59"/>
      <c r="K3" s="62" t="s">
        <v>15</v>
      </c>
      <c r="L3" s="63" t="s">
        <v>80</v>
      </c>
      <c r="M3" s="64" t="s">
        <v>81</v>
      </c>
      <c r="N3" s="61" t="s">
        <v>59</v>
      </c>
      <c r="O3" s="61"/>
    </row>
    <row r="4" spans="1:15" s="65" customFormat="1" ht="14.25" customHeight="1" x14ac:dyDescent="0.2">
      <c r="A4" s="59">
        <v>2013</v>
      </c>
      <c r="B4" s="60">
        <v>42682</v>
      </c>
      <c r="C4" s="61" t="s">
        <v>71</v>
      </c>
      <c r="D4" s="59">
        <v>36</v>
      </c>
      <c r="E4" s="59">
        <v>7</v>
      </c>
      <c r="F4" s="59" t="s">
        <v>6</v>
      </c>
      <c r="G4" s="59">
        <v>1</v>
      </c>
      <c r="H4" s="59"/>
      <c r="I4" s="59"/>
      <c r="J4" s="59"/>
      <c r="K4" s="62" t="s">
        <v>17</v>
      </c>
      <c r="L4" s="63" t="s">
        <v>23</v>
      </c>
      <c r="M4" s="64"/>
      <c r="N4" s="61" t="s">
        <v>59</v>
      </c>
      <c r="O4" s="61"/>
    </row>
    <row r="5" spans="1:15" s="65" customFormat="1" ht="14.25" customHeight="1" x14ac:dyDescent="0.2">
      <c r="A5" s="59">
        <v>2014</v>
      </c>
      <c r="B5" s="60">
        <v>42681</v>
      </c>
      <c r="C5" s="61" t="s">
        <v>71</v>
      </c>
      <c r="D5" s="59">
        <v>0</v>
      </c>
      <c r="E5" s="59">
        <v>41</v>
      </c>
      <c r="F5" s="59" t="s">
        <v>7</v>
      </c>
      <c r="G5" s="59"/>
      <c r="H5" s="59">
        <v>1</v>
      </c>
      <c r="I5" s="59"/>
      <c r="J5" s="59"/>
      <c r="K5" s="62" t="s">
        <v>15</v>
      </c>
      <c r="L5" s="63" t="s">
        <v>24</v>
      </c>
      <c r="M5" s="64"/>
      <c r="N5" s="61" t="s">
        <v>59</v>
      </c>
      <c r="O5" s="61"/>
    </row>
    <row r="6" spans="1:15" s="65" customFormat="1" ht="14.25" customHeight="1" x14ac:dyDescent="0.2">
      <c r="A6" s="59">
        <v>2015</v>
      </c>
      <c r="B6" s="60">
        <v>42610</v>
      </c>
      <c r="C6" s="61" t="s">
        <v>71</v>
      </c>
      <c r="D6" s="59">
        <v>16</v>
      </c>
      <c r="E6" s="59">
        <v>22</v>
      </c>
      <c r="F6" s="59" t="s">
        <v>7</v>
      </c>
      <c r="G6" s="59"/>
      <c r="H6" s="59">
        <v>1</v>
      </c>
      <c r="I6" s="59"/>
      <c r="J6" s="59"/>
      <c r="K6" s="62" t="s">
        <v>15</v>
      </c>
      <c r="L6" s="63" t="s">
        <v>24</v>
      </c>
      <c r="M6" s="64"/>
      <c r="N6" s="61" t="s">
        <v>59</v>
      </c>
      <c r="O6" s="61"/>
    </row>
    <row r="7" spans="1:15" s="65" customFormat="1" ht="14.25" customHeight="1" x14ac:dyDescent="0.2">
      <c r="A7" s="59">
        <v>2016</v>
      </c>
      <c r="B7" s="60">
        <v>42610</v>
      </c>
      <c r="C7" s="61" t="s">
        <v>71</v>
      </c>
      <c r="D7" s="59">
        <v>21</v>
      </c>
      <c r="E7" s="59">
        <v>0</v>
      </c>
      <c r="F7" s="59" t="s">
        <v>6</v>
      </c>
      <c r="G7" s="59">
        <v>1</v>
      </c>
      <c r="H7" s="59"/>
      <c r="I7" s="59"/>
      <c r="J7" s="59"/>
      <c r="K7" s="62" t="s">
        <v>17</v>
      </c>
      <c r="L7" s="63" t="s">
        <v>23</v>
      </c>
      <c r="M7" s="64"/>
      <c r="N7" s="61" t="s">
        <v>59</v>
      </c>
      <c r="O7" s="61"/>
    </row>
    <row r="8" spans="1:15" s="21" customFormat="1" ht="14.25" customHeight="1" x14ac:dyDescent="0.2">
      <c r="A8" s="15" t="s">
        <v>19</v>
      </c>
      <c r="B8" s="16" t="s">
        <v>19</v>
      </c>
      <c r="C8" s="17" t="s">
        <v>19</v>
      </c>
      <c r="D8" s="15"/>
      <c r="E8" s="15"/>
      <c r="F8" s="15" t="str">
        <f>IF(AND(D8="",E8=""),"",IF(D8&gt;E8,"W",IF(D8&lt;E8,"L","T")))</f>
        <v/>
      </c>
      <c r="G8" s="15" t="str">
        <f>IF(D8&gt;E8,1,"")</f>
        <v/>
      </c>
      <c r="H8" s="15"/>
      <c r="I8" s="15"/>
      <c r="J8" s="15"/>
      <c r="K8" s="18"/>
      <c r="L8" s="19"/>
      <c r="M8" s="20"/>
      <c r="N8" s="17" t="s">
        <v>19</v>
      </c>
      <c r="O8" s="17"/>
    </row>
    <row r="9" spans="1:15" s="15" customFormat="1" ht="14.25" customHeight="1" x14ac:dyDescent="0.2">
      <c r="A9" s="22"/>
      <c r="B9" s="16"/>
      <c r="C9" s="17"/>
      <c r="D9" s="23">
        <f>SUM(D2:D7)</f>
        <v>146</v>
      </c>
      <c r="E9" s="23">
        <f>SUM(E2:E7)</f>
        <v>76</v>
      </c>
      <c r="G9" s="15">
        <f>SUM(G2:G7)</f>
        <v>4</v>
      </c>
      <c r="H9" s="15">
        <f>SUM(H2:H7)</f>
        <v>2</v>
      </c>
      <c r="I9" s="15">
        <f>SUM(I2:I7)</f>
        <v>0</v>
      </c>
      <c r="J9" s="24">
        <f>(G9+(I9/2))/(G9+H9+I9)</f>
        <v>0.66666666666666663</v>
      </c>
      <c r="K9" s="18"/>
      <c r="L9" s="19"/>
      <c r="M9" s="20"/>
      <c r="N9" s="17"/>
      <c r="O9" s="17"/>
    </row>
    <row r="10" spans="1:15" s="21" customFormat="1" x14ac:dyDescent="0.2">
      <c r="A10" s="22"/>
      <c r="B10" s="16"/>
      <c r="C10" s="17"/>
      <c r="D10" s="25">
        <f>AVERAGE(D2:D7)</f>
        <v>24.333333333333332</v>
      </c>
      <c r="E10" s="25">
        <f>AVERAGE(E2:E7)</f>
        <v>12.666666666666666</v>
      </c>
      <c r="F10" s="26">
        <f>D10-E10</f>
        <v>11.666666666666666</v>
      </c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  <row r="14" spans="1:15" s="21" customFormat="1" x14ac:dyDescent="0.2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8"/>
      <c r="L14" s="19"/>
      <c r="M14" s="20"/>
      <c r="N14" s="17"/>
      <c r="O14" s="17"/>
    </row>
    <row r="15" spans="1:15" s="21" customFormat="1" x14ac:dyDescent="0.2">
      <c r="A15" s="15"/>
      <c r="B15" s="16"/>
      <c r="C15" s="17"/>
      <c r="D15" s="15"/>
      <c r="E15" s="15"/>
      <c r="F15" s="15"/>
      <c r="G15" s="15"/>
      <c r="H15" s="15"/>
      <c r="I15" s="15"/>
      <c r="J15" s="15"/>
      <c r="K15" s="18"/>
      <c r="L15" s="19"/>
      <c r="M15" s="20"/>
      <c r="N15" s="17"/>
      <c r="O15" s="17"/>
    </row>
    <row r="16" spans="1:15" x14ac:dyDescent="0.2">
      <c r="A16" s="15"/>
      <c r="B16" s="16"/>
      <c r="C16" s="17"/>
      <c r="D16" s="15"/>
      <c r="E16" s="15"/>
      <c r="F16" s="15"/>
      <c r="G16" s="15"/>
      <c r="H16" s="15"/>
      <c r="I16" s="15"/>
      <c r="J16" s="15"/>
      <c r="K16" s="18"/>
      <c r="L16" s="19"/>
      <c r="M16" s="20"/>
      <c r="N16" s="17"/>
      <c r="O16" s="17"/>
    </row>
  </sheetData>
  <conditionalFormatting sqref="F10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A3" sqref="A3:XFD7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2015</v>
      </c>
      <c r="B2" s="60">
        <v>42631</v>
      </c>
      <c r="C2" s="61" t="s">
        <v>96</v>
      </c>
      <c r="D2" s="59">
        <v>27</v>
      </c>
      <c r="E2" s="59">
        <v>29</v>
      </c>
      <c r="F2" s="59" t="s">
        <v>7</v>
      </c>
      <c r="G2" s="59"/>
      <c r="H2" s="59">
        <v>1</v>
      </c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27</v>
      </c>
      <c r="E4" s="23">
        <f>SUM(E2:E2)</f>
        <v>29</v>
      </c>
      <c r="F4" s="15"/>
      <c r="G4" s="15">
        <f>SUM(G2:G2)</f>
        <v>0</v>
      </c>
      <c r="H4" s="15">
        <f>SUM(H2:H2)</f>
        <v>1</v>
      </c>
      <c r="I4" s="15">
        <f>SUM(I2:I2)</f>
        <v>0</v>
      </c>
      <c r="J4" s="24">
        <f>(G4+(I4/2))/(G4+H4+I4)</f>
        <v>0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27</v>
      </c>
      <c r="E5" s="25">
        <f>AVERAGE(E2:E2)</f>
        <v>29</v>
      </c>
      <c r="F5" s="26">
        <f>D5-E5</f>
        <v>-2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F12" sqref="F1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2015</v>
      </c>
      <c r="B2" s="60">
        <v>42652</v>
      </c>
      <c r="C2" s="61" t="s">
        <v>98</v>
      </c>
      <c r="D2" s="59">
        <v>0</v>
      </c>
      <c r="E2" s="59">
        <v>36</v>
      </c>
      <c r="F2" s="59" t="s">
        <v>7</v>
      </c>
      <c r="G2" s="59"/>
      <c r="H2" s="59">
        <v>1</v>
      </c>
      <c r="I2" s="59"/>
      <c r="J2" s="59"/>
      <c r="K2" s="62" t="s">
        <v>15</v>
      </c>
      <c r="L2" s="63" t="s">
        <v>99</v>
      </c>
      <c r="M2" s="64"/>
      <c r="N2" s="61" t="s">
        <v>59</v>
      </c>
      <c r="O2" s="61"/>
    </row>
    <row r="3" spans="1:15" s="65" customFormat="1" ht="14.25" customHeight="1" x14ac:dyDescent="0.2">
      <c r="A3" s="59">
        <v>2016</v>
      </c>
      <c r="B3" s="60">
        <v>42650</v>
      </c>
      <c r="C3" s="61" t="s">
        <v>98</v>
      </c>
      <c r="D3" s="59">
        <v>35</v>
      </c>
      <c r="E3" s="59">
        <v>34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SUM(D2:D4)</f>
        <v>35</v>
      </c>
      <c r="E5" s="23">
        <f t="shared" ref="E5:I5" si="0">SUM(E2:E4)</f>
        <v>70</v>
      </c>
      <c r="F5" s="23"/>
      <c r="G5" s="23">
        <f t="shared" si="0"/>
        <v>1</v>
      </c>
      <c r="H5" s="23">
        <f t="shared" si="0"/>
        <v>1</v>
      </c>
      <c r="I5" s="23">
        <f t="shared" si="0"/>
        <v>0</v>
      </c>
      <c r="J5" s="24">
        <f>(G5+(I5/2))/(G5+H5+I5)</f>
        <v>0.5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AVERAGE(D2:D4)</f>
        <v>17.5</v>
      </c>
      <c r="E6" s="25">
        <f>AVERAGE(E2:E4)</f>
        <v>35</v>
      </c>
      <c r="F6" s="26">
        <f>D6-E6</f>
        <v>-17.5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zoomScaleNormal="100" workbookViewId="0">
      <pane ySplit="1" topLeftCell="A2" activePane="bottomLeft" state="frozen"/>
      <selection pane="bottomLeft" activeCell="N19" sqref="N19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2011</v>
      </c>
      <c r="B2" s="60">
        <v>42649</v>
      </c>
      <c r="C2" s="61" t="s">
        <v>72</v>
      </c>
      <c r="D2" s="59">
        <v>50</v>
      </c>
      <c r="E2" s="59">
        <v>0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25</v>
      </c>
      <c r="M2" s="64"/>
      <c r="N2" s="61" t="s">
        <v>59</v>
      </c>
      <c r="O2" s="61"/>
    </row>
    <row r="3" spans="1:15" s="65" customFormat="1" ht="14.25" customHeight="1" x14ac:dyDescent="0.2">
      <c r="A3" s="59">
        <v>2012</v>
      </c>
      <c r="B3" s="60">
        <v>42648</v>
      </c>
      <c r="C3" s="61" t="s">
        <v>72</v>
      </c>
      <c r="D3" s="59">
        <v>49</v>
      </c>
      <c r="E3" s="59">
        <v>17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59">
        <v>2013</v>
      </c>
      <c r="B4" s="60">
        <v>42640</v>
      </c>
      <c r="C4" s="61" t="s">
        <v>72</v>
      </c>
      <c r="D4" s="59">
        <v>45</v>
      </c>
      <c r="E4" s="59">
        <v>16</v>
      </c>
      <c r="F4" s="59" t="s">
        <v>6</v>
      </c>
      <c r="G4" s="59">
        <v>1</v>
      </c>
      <c r="H4" s="59"/>
      <c r="I4" s="59"/>
      <c r="J4" s="59"/>
      <c r="K4" s="62" t="s">
        <v>15</v>
      </c>
      <c r="L4" s="63" t="s">
        <v>25</v>
      </c>
      <c r="M4" s="64"/>
      <c r="N4" s="61" t="s">
        <v>59</v>
      </c>
      <c r="O4" s="61"/>
    </row>
    <row r="5" spans="1:15" s="21" customFormat="1" ht="14.25" customHeight="1" x14ac:dyDescent="0.2">
      <c r="A5" s="59">
        <v>2014</v>
      </c>
      <c r="B5" s="60">
        <v>42639</v>
      </c>
      <c r="C5" s="61" t="s">
        <v>72</v>
      </c>
      <c r="D5" s="59">
        <v>35</v>
      </c>
      <c r="E5" s="59">
        <v>14</v>
      </c>
      <c r="F5" s="59" t="s">
        <v>6</v>
      </c>
      <c r="G5" s="59">
        <v>1</v>
      </c>
      <c r="H5" s="59"/>
      <c r="I5" s="59"/>
      <c r="J5" s="59"/>
      <c r="K5" s="62" t="s">
        <v>17</v>
      </c>
      <c r="L5" s="63" t="s">
        <v>23</v>
      </c>
      <c r="M5" s="64"/>
      <c r="N5" s="61" t="s">
        <v>59</v>
      </c>
      <c r="O5" s="61"/>
    </row>
    <row r="6" spans="1:15" s="65" customFormat="1" ht="14.25" customHeight="1" x14ac:dyDescent="0.2">
      <c r="A6" s="15" t="s">
        <v>19</v>
      </c>
      <c r="B6" s="16" t="s">
        <v>19</v>
      </c>
      <c r="C6" s="17" t="s">
        <v>19</v>
      </c>
      <c r="D6" s="15"/>
      <c r="E6" s="15"/>
      <c r="F6" s="15" t="str">
        <f>IF(AND(D6="",E6=""),"",IF(D6&gt;E6,"W",IF(D6&lt;E6,"L","T")))</f>
        <v/>
      </c>
      <c r="G6" s="15" t="str">
        <f>IF(D6&gt;E6,1,"")</f>
        <v/>
      </c>
      <c r="H6" s="15"/>
      <c r="I6" s="15"/>
      <c r="J6" s="15"/>
      <c r="K6" s="18"/>
      <c r="L6" s="19"/>
      <c r="M6" s="20"/>
      <c r="N6" s="17" t="s">
        <v>19</v>
      </c>
      <c r="O6" s="17"/>
    </row>
    <row r="7" spans="1:15" s="21" customFormat="1" ht="14.25" customHeight="1" x14ac:dyDescent="0.2">
      <c r="A7" s="22"/>
      <c r="B7" s="16"/>
      <c r="C7" s="17"/>
      <c r="D7" s="23">
        <f>SUM(D2:D5)</f>
        <v>179</v>
      </c>
      <c r="E7" s="23">
        <f>SUM(E2:E5)</f>
        <v>47</v>
      </c>
      <c r="F7" s="15"/>
      <c r="G7" s="15">
        <f>SUM(G2:G5)</f>
        <v>4</v>
      </c>
      <c r="H7" s="15">
        <f>SUM(H2:H5)</f>
        <v>0</v>
      </c>
      <c r="I7" s="15">
        <f>SUM(I2:I5)</f>
        <v>0</v>
      </c>
      <c r="J7" s="24">
        <f>(G7+(I7/2))/(G7+H7+I7)</f>
        <v>1</v>
      </c>
      <c r="K7" s="18"/>
      <c r="L7" s="19"/>
      <c r="M7" s="20"/>
      <c r="N7" s="17"/>
      <c r="O7" s="17"/>
    </row>
    <row r="8" spans="1:15" s="15" customFormat="1" ht="14.25" customHeight="1" x14ac:dyDescent="0.2">
      <c r="A8" s="22"/>
      <c r="B8" s="16"/>
      <c r="C8" s="17"/>
      <c r="D8" s="25">
        <f>AVERAGE(D2:D5)</f>
        <v>44.75</v>
      </c>
      <c r="E8" s="25">
        <f>AVERAGE(E2:E5)</f>
        <v>11.75</v>
      </c>
      <c r="F8" s="26">
        <f>D8-E8</f>
        <v>33</v>
      </c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  <row r="13" spans="1:15" s="21" customFormat="1" x14ac:dyDescent="0.2">
      <c r="A13" s="15"/>
      <c r="B13" s="16"/>
      <c r="C13" s="17"/>
      <c r="D13" s="15"/>
      <c r="E13" s="15"/>
      <c r="F13" s="15"/>
      <c r="G13" s="15"/>
      <c r="H13" s="15"/>
      <c r="I13" s="15"/>
      <c r="J13" s="15"/>
      <c r="K13" s="18"/>
      <c r="L13" s="19"/>
      <c r="M13" s="20"/>
      <c r="N13" s="17"/>
      <c r="O13" s="17"/>
    </row>
    <row r="14" spans="1:15" s="21" customFormat="1" x14ac:dyDescent="0.2">
      <c r="A14" s="15"/>
      <c r="B14" s="16"/>
      <c r="C14" s="17"/>
      <c r="D14" s="15"/>
      <c r="E14" s="15"/>
      <c r="F14" s="15"/>
      <c r="G14" s="15"/>
      <c r="H14" s="15"/>
      <c r="I14" s="15"/>
      <c r="J14" s="15"/>
      <c r="K14" s="18"/>
      <c r="L14" s="19"/>
      <c r="M14" s="20"/>
      <c r="N14" s="17"/>
      <c r="O14" s="17"/>
    </row>
  </sheetData>
  <conditionalFormatting sqref="F8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2013</v>
      </c>
      <c r="B2" s="60">
        <v>42612</v>
      </c>
      <c r="C2" s="61" t="s">
        <v>83</v>
      </c>
      <c r="D2" s="59">
        <v>63</v>
      </c>
      <c r="E2" s="59">
        <v>13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84</v>
      </c>
      <c r="M2" s="64"/>
      <c r="N2" s="61" t="s">
        <v>59</v>
      </c>
      <c r="O2" s="61"/>
    </row>
    <row r="3" spans="1:15" s="65" customFormat="1" ht="14.25" customHeight="1" x14ac:dyDescent="0.2">
      <c r="A3" s="59">
        <v>2014</v>
      </c>
      <c r="B3" s="60">
        <v>42611</v>
      </c>
      <c r="C3" s="61" t="s">
        <v>83</v>
      </c>
      <c r="D3" s="59">
        <v>38</v>
      </c>
      <c r="E3" s="59">
        <v>13</v>
      </c>
      <c r="F3" s="59" t="s">
        <v>6</v>
      </c>
      <c r="G3" s="59">
        <v>1</v>
      </c>
      <c r="H3" s="59"/>
      <c r="I3" s="59"/>
      <c r="J3" s="59"/>
      <c r="K3" s="62" t="s">
        <v>17</v>
      </c>
      <c r="L3" s="63" t="s">
        <v>23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101</v>
      </c>
      <c r="E5" s="23">
        <f>SUM(E2:E3)</f>
        <v>26</v>
      </c>
      <c r="F5" s="15"/>
      <c r="G5" s="15">
        <f>SUM(G2:G3)</f>
        <v>2</v>
      </c>
      <c r="H5" s="15">
        <f>SUM(H2:H3)</f>
        <v>0</v>
      </c>
      <c r="I5" s="15">
        <f>SUM(I2:I3)</f>
        <v>0</v>
      </c>
      <c r="J5" s="24">
        <f>(G5+(I5/2))/(G5+H5+I5)</f>
        <v>1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50.5</v>
      </c>
      <c r="E6" s="25">
        <f>AVERAGE(E2:E3)</f>
        <v>13</v>
      </c>
      <c r="F6" s="26">
        <f>D6-E6</f>
        <v>37.5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38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F14" sqref="F14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2015</v>
      </c>
      <c r="B2" s="60">
        <v>42666</v>
      </c>
      <c r="C2" s="61" t="s">
        <v>99</v>
      </c>
      <c r="D2" s="59">
        <v>24</v>
      </c>
      <c r="E2" s="59">
        <v>21</v>
      </c>
      <c r="F2" s="59" t="s">
        <v>6</v>
      </c>
      <c r="G2" s="59">
        <v>1</v>
      </c>
      <c r="H2" s="59"/>
      <c r="I2" s="59"/>
      <c r="J2" s="59" t="s">
        <v>26</v>
      </c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2016</v>
      </c>
      <c r="B3" s="60">
        <v>42664</v>
      </c>
      <c r="C3" s="61" t="s">
        <v>99</v>
      </c>
      <c r="D3" s="59">
        <v>42</v>
      </c>
      <c r="E3" s="59">
        <v>3</v>
      </c>
      <c r="F3" s="59" t="s">
        <v>6</v>
      </c>
      <c r="G3" s="59">
        <v>1</v>
      </c>
      <c r="H3" s="59"/>
      <c r="I3" s="59"/>
      <c r="J3" s="59"/>
      <c r="K3" s="62" t="s">
        <v>15</v>
      </c>
      <c r="L3" s="63" t="s">
        <v>99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SUM(D2:D4)</f>
        <v>66</v>
      </c>
      <c r="E5" s="23">
        <f t="shared" ref="E5:I5" si="0">SUM(E2:E4)</f>
        <v>24</v>
      </c>
      <c r="F5" s="23"/>
      <c r="G5" s="23">
        <f t="shared" si="0"/>
        <v>2</v>
      </c>
      <c r="H5" s="23">
        <f t="shared" si="0"/>
        <v>0</v>
      </c>
      <c r="I5" s="23">
        <f t="shared" si="0"/>
        <v>0</v>
      </c>
      <c r="J5" s="24">
        <f>(G5+(I5/2))/(G5+H5+I5)</f>
        <v>1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AVERAGE(D2:D4)</f>
        <v>33</v>
      </c>
      <c r="E6" s="25">
        <f>AVERAGE(E2:E4)</f>
        <v>12</v>
      </c>
      <c r="F6" s="26">
        <f>D6-E6</f>
        <v>21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37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2" sqref="C22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2011</v>
      </c>
      <c r="B2" s="60">
        <v>42714</v>
      </c>
      <c r="C2" s="61" t="s">
        <v>78</v>
      </c>
      <c r="D2" s="59">
        <v>28</v>
      </c>
      <c r="E2" s="59">
        <v>26</v>
      </c>
      <c r="F2" s="59" t="s">
        <v>6</v>
      </c>
      <c r="G2" s="59">
        <v>1</v>
      </c>
      <c r="H2" s="59"/>
      <c r="I2" s="59"/>
      <c r="J2" s="59"/>
      <c r="K2" s="62" t="s">
        <v>39</v>
      </c>
      <c r="L2" s="63" t="s">
        <v>68</v>
      </c>
      <c r="M2" s="64" t="s">
        <v>69</v>
      </c>
      <c r="N2" s="61" t="s">
        <v>59</v>
      </c>
      <c r="O2" s="61" t="s">
        <v>70</v>
      </c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28</v>
      </c>
      <c r="E4" s="23">
        <f>SUM(E2:E2)</f>
        <v>26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28</v>
      </c>
      <c r="E5" s="25">
        <f>AVERAGE(E2:E2)</f>
        <v>26</v>
      </c>
      <c r="F5" s="26">
        <f>D5-E5</f>
        <v>2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36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2013</v>
      </c>
      <c r="B2" s="60">
        <v>42619</v>
      </c>
      <c r="C2" s="61" t="s">
        <v>85</v>
      </c>
      <c r="D2" s="59">
        <v>28</v>
      </c>
      <c r="E2" s="59">
        <v>19</v>
      </c>
      <c r="F2" s="59" t="s">
        <v>6</v>
      </c>
      <c r="G2" s="59">
        <v>1</v>
      </c>
      <c r="H2" s="59"/>
      <c r="I2" s="59"/>
      <c r="J2" s="59"/>
      <c r="K2" s="62" t="s">
        <v>17</v>
      </c>
      <c r="L2" s="63" t="s">
        <v>23</v>
      </c>
      <c r="M2" s="64"/>
      <c r="N2" s="61" t="s">
        <v>59</v>
      </c>
      <c r="O2" s="61"/>
    </row>
    <row r="3" spans="1:15" s="65" customFormat="1" ht="14.25" customHeight="1" x14ac:dyDescent="0.2">
      <c r="A3" s="59">
        <v>2014</v>
      </c>
      <c r="B3" s="60">
        <v>42618</v>
      </c>
      <c r="C3" s="61" t="s">
        <v>85</v>
      </c>
      <c r="D3" s="59">
        <v>20</v>
      </c>
      <c r="E3" s="59">
        <v>27</v>
      </c>
      <c r="F3" s="59" t="s">
        <v>7</v>
      </c>
      <c r="G3" s="59"/>
      <c r="H3" s="59">
        <v>1</v>
      </c>
      <c r="I3" s="59"/>
      <c r="J3" s="59"/>
      <c r="K3" s="62" t="s">
        <v>15</v>
      </c>
      <c r="L3" s="63" t="s">
        <v>84</v>
      </c>
      <c r="M3" s="64"/>
      <c r="N3" s="61" t="s">
        <v>59</v>
      </c>
      <c r="O3" s="61"/>
    </row>
    <row r="4" spans="1:15" s="65" customFormat="1" ht="14.25" customHeight="1" x14ac:dyDescent="0.2">
      <c r="A4" s="15" t="s">
        <v>19</v>
      </c>
      <c r="B4" s="16" t="s">
        <v>19</v>
      </c>
      <c r="C4" s="17" t="s">
        <v>19</v>
      </c>
      <c r="D4" s="15"/>
      <c r="E4" s="15"/>
      <c r="F4" s="15" t="str">
        <f>IF(AND(D4="",E4=""),"",IF(D4&gt;E4,"W",IF(D4&lt;E4,"L","T")))</f>
        <v/>
      </c>
      <c r="G4" s="15" t="str">
        <f>IF(D4&gt;E4,1,"")</f>
        <v/>
      </c>
      <c r="H4" s="15"/>
      <c r="I4" s="15"/>
      <c r="J4" s="15"/>
      <c r="K4" s="18"/>
      <c r="L4" s="19"/>
      <c r="M4" s="20"/>
      <c r="N4" s="17" t="s">
        <v>19</v>
      </c>
      <c r="O4" s="17"/>
    </row>
    <row r="5" spans="1:15" s="21" customFormat="1" ht="14.25" customHeight="1" x14ac:dyDescent="0.2">
      <c r="A5" s="22"/>
      <c r="B5" s="16"/>
      <c r="C5" s="17"/>
      <c r="D5" s="23">
        <f>SUM(D2:D3)</f>
        <v>48</v>
      </c>
      <c r="E5" s="23">
        <f>SUM(E2:E3)</f>
        <v>46</v>
      </c>
      <c r="F5" s="15"/>
      <c r="G5" s="15">
        <f>SUM(G2:G3)</f>
        <v>1</v>
      </c>
      <c r="H5" s="15">
        <f>SUM(H2:H3)</f>
        <v>1</v>
      </c>
      <c r="I5" s="15">
        <f>SUM(I2:I3)</f>
        <v>0</v>
      </c>
      <c r="J5" s="24">
        <f>(G5+(I5/2))/(G5+H5+I5)</f>
        <v>0.5</v>
      </c>
      <c r="K5" s="18"/>
      <c r="L5" s="19"/>
      <c r="M5" s="20"/>
      <c r="N5" s="17"/>
      <c r="O5" s="17"/>
    </row>
    <row r="6" spans="1:15" s="15" customFormat="1" ht="14.25" customHeight="1" x14ac:dyDescent="0.2">
      <c r="A6" s="22"/>
      <c r="B6" s="16"/>
      <c r="C6" s="17"/>
      <c r="D6" s="25">
        <f>AVERAGE(D2:D3)</f>
        <v>24</v>
      </c>
      <c r="E6" s="25">
        <f>AVERAGE(E2:E3)</f>
        <v>23</v>
      </c>
      <c r="F6" s="26">
        <f>D6-E6</f>
        <v>1</v>
      </c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  <row r="12" spans="1:15" s="21" customFormat="1" x14ac:dyDescent="0.2">
      <c r="A12" s="15"/>
      <c r="B12" s="16"/>
      <c r="C12" s="17"/>
      <c r="D12" s="15"/>
      <c r="E12" s="15"/>
      <c r="F12" s="15"/>
      <c r="G12" s="15"/>
      <c r="H12" s="15"/>
      <c r="I12" s="15"/>
      <c r="J12" s="15"/>
      <c r="K12" s="18"/>
      <c r="L12" s="19"/>
      <c r="M12" s="20"/>
      <c r="N12" s="17"/>
      <c r="O12" s="17"/>
    </row>
  </sheetData>
  <conditionalFormatting sqref="F6">
    <cfRule type="cellIs" dxfId="35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2.75" x14ac:dyDescent="0.2"/>
  <cols>
    <col min="1" max="1" width="6" style="8" customWidth="1"/>
    <col min="2" max="2" width="6.7109375" style="9" customWidth="1"/>
    <col min="3" max="3" width="29" style="10" customWidth="1"/>
    <col min="4" max="4" width="7.28515625" style="8" customWidth="1"/>
    <col min="5" max="5" width="7.42578125" style="8" customWidth="1"/>
    <col min="6" max="6" width="6.7109375" style="8" customWidth="1"/>
    <col min="7" max="9" width="4.5703125" style="8" customWidth="1"/>
    <col min="10" max="10" width="5.85546875" style="8" customWidth="1"/>
    <col min="11" max="11" width="7.5703125" style="11" customWidth="1"/>
    <col min="12" max="12" width="24.85546875" style="12" customWidth="1"/>
    <col min="13" max="13" width="35" style="13" customWidth="1"/>
    <col min="14" max="14" width="24.28515625" style="10" customWidth="1"/>
    <col min="15" max="15" width="33.5703125" style="10" customWidth="1"/>
    <col min="16" max="16384" width="9.140625" style="7"/>
  </cols>
  <sheetData>
    <row r="1" spans="1:15" s="14" customFormat="1" ht="14.25" customHeight="1" x14ac:dyDescent="0.2">
      <c r="A1" s="46" t="s">
        <v>0</v>
      </c>
      <c r="B1" s="47" t="s">
        <v>1</v>
      </c>
      <c r="C1" s="48" t="s">
        <v>2</v>
      </c>
      <c r="D1" s="46" t="s">
        <v>3</v>
      </c>
      <c r="E1" s="46" t="s">
        <v>4</v>
      </c>
      <c r="F1" s="46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0" t="s">
        <v>10</v>
      </c>
      <c r="L1" s="51" t="s">
        <v>11</v>
      </c>
      <c r="M1" s="52" t="s">
        <v>12</v>
      </c>
      <c r="N1" s="50" t="s">
        <v>13</v>
      </c>
      <c r="O1" s="50" t="s">
        <v>14</v>
      </c>
    </row>
    <row r="2" spans="1:15" s="65" customFormat="1" ht="14.25" customHeight="1" x14ac:dyDescent="0.2">
      <c r="A2" s="59">
        <v>2006</v>
      </c>
      <c r="B2" s="60">
        <v>42664</v>
      </c>
      <c r="C2" s="61" t="s">
        <v>56</v>
      </c>
      <c r="D2" s="59">
        <v>21</v>
      </c>
      <c r="E2" s="59">
        <v>14</v>
      </c>
      <c r="F2" s="59" t="s">
        <v>6</v>
      </c>
      <c r="G2" s="59">
        <v>1</v>
      </c>
      <c r="H2" s="59"/>
      <c r="I2" s="59"/>
      <c r="J2" s="59"/>
      <c r="K2" s="62" t="s">
        <v>15</v>
      </c>
      <c r="L2" s="63" t="s">
        <v>57</v>
      </c>
      <c r="M2" s="64"/>
      <c r="N2" s="61" t="s">
        <v>59</v>
      </c>
      <c r="O2" s="61"/>
    </row>
    <row r="3" spans="1:15" s="65" customFormat="1" ht="14.25" customHeight="1" x14ac:dyDescent="0.2">
      <c r="A3" s="15" t="s">
        <v>19</v>
      </c>
      <c r="B3" s="16" t="s">
        <v>19</v>
      </c>
      <c r="C3" s="17" t="s">
        <v>19</v>
      </c>
      <c r="D3" s="15"/>
      <c r="E3" s="15"/>
      <c r="F3" s="15" t="str">
        <f>IF(AND(D3="",E3=""),"",IF(D3&gt;E3,"W",IF(D3&lt;E3,"L","T")))</f>
        <v/>
      </c>
      <c r="G3" s="15" t="str">
        <f>IF(D3&gt;E3,1,"")</f>
        <v/>
      </c>
      <c r="H3" s="15"/>
      <c r="I3" s="15"/>
      <c r="J3" s="15"/>
      <c r="K3" s="18"/>
      <c r="L3" s="19"/>
      <c r="M3" s="20"/>
      <c r="N3" s="17" t="s">
        <v>19</v>
      </c>
      <c r="O3" s="17"/>
    </row>
    <row r="4" spans="1:15" s="21" customFormat="1" ht="14.25" customHeight="1" x14ac:dyDescent="0.2">
      <c r="A4" s="22"/>
      <c r="B4" s="16"/>
      <c r="C4" s="17"/>
      <c r="D4" s="23">
        <f>SUM(D2:D2)</f>
        <v>21</v>
      </c>
      <c r="E4" s="23">
        <f>SUM(E2:E2)</f>
        <v>14</v>
      </c>
      <c r="F4" s="15"/>
      <c r="G4" s="15">
        <f>SUM(G2:G2)</f>
        <v>1</v>
      </c>
      <c r="H4" s="15">
        <f>SUM(H2:H2)</f>
        <v>0</v>
      </c>
      <c r="I4" s="15">
        <f>SUM(I2:I2)</f>
        <v>0</v>
      </c>
      <c r="J4" s="24">
        <f>(G4+(I4/2))/(G4+H4+I4)</f>
        <v>1</v>
      </c>
      <c r="K4" s="18"/>
      <c r="L4" s="19"/>
      <c r="M4" s="20"/>
      <c r="N4" s="17"/>
      <c r="O4" s="17"/>
    </row>
    <row r="5" spans="1:15" s="15" customFormat="1" ht="14.25" customHeight="1" x14ac:dyDescent="0.2">
      <c r="A5" s="22"/>
      <c r="B5" s="16"/>
      <c r="C5" s="17"/>
      <c r="D5" s="25">
        <f>AVERAGE(D2:D2)</f>
        <v>21</v>
      </c>
      <c r="E5" s="25">
        <f>AVERAGE(E2:E2)</f>
        <v>14</v>
      </c>
      <c r="F5" s="26">
        <f>D5-E5</f>
        <v>7</v>
      </c>
      <c r="K5" s="18"/>
      <c r="L5" s="19"/>
      <c r="M5" s="20"/>
      <c r="N5" s="17"/>
      <c r="O5" s="17"/>
    </row>
    <row r="6" spans="1:15" s="21" customFormat="1" x14ac:dyDescent="0.2">
      <c r="A6" s="15"/>
      <c r="B6" s="16"/>
      <c r="C6" s="17"/>
      <c r="D6" s="15"/>
      <c r="E6" s="15"/>
      <c r="F6" s="15"/>
      <c r="G6" s="15"/>
      <c r="H6" s="15"/>
      <c r="I6" s="15"/>
      <c r="J6" s="15"/>
      <c r="K6" s="18"/>
      <c r="L6" s="19"/>
      <c r="M6" s="20"/>
      <c r="N6" s="17"/>
      <c r="O6" s="17"/>
    </row>
    <row r="7" spans="1:15" s="21" customFormat="1" x14ac:dyDescent="0.2">
      <c r="A7" s="15"/>
      <c r="B7" s="16"/>
      <c r="C7" s="17"/>
      <c r="D7" s="15"/>
      <c r="E7" s="15"/>
      <c r="F7" s="15"/>
      <c r="G7" s="15"/>
      <c r="H7" s="15"/>
      <c r="I7" s="15"/>
      <c r="J7" s="15"/>
      <c r="K7" s="18"/>
      <c r="L7" s="19"/>
      <c r="M7" s="20"/>
      <c r="N7" s="17"/>
      <c r="O7" s="17"/>
    </row>
    <row r="8" spans="1:15" s="21" customFormat="1" x14ac:dyDescent="0.2">
      <c r="A8" s="15"/>
      <c r="B8" s="16"/>
      <c r="C8" s="17"/>
      <c r="D8" s="15"/>
      <c r="E8" s="15"/>
      <c r="F8" s="15"/>
      <c r="G8" s="15"/>
      <c r="H8" s="15"/>
      <c r="I8" s="15"/>
      <c r="J8" s="15"/>
      <c r="K8" s="18"/>
      <c r="L8" s="19"/>
      <c r="M8" s="20"/>
      <c r="N8" s="17"/>
      <c r="O8" s="17"/>
    </row>
    <row r="9" spans="1:15" s="21" customFormat="1" x14ac:dyDescent="0.2">
      <c r="A9" s="15"/>
      <c r="B9" s="16"/>
      <c r="C9" s="17"/>
      <c r="D9" s="15"/>
      <c r="E9" s="15"/>
      <c r="F9" s="15"/>
      <c r="G9" s="15"/>
      <c r="H9" s="15"/>
      <c r="I9" s="15"/>
      <c r="J9" s="15"/>
      <c r="K9" s="18"/>
      <c r="L9" s="19"/>
      <c r="M9" s="20"/>
      <c r="N9" s="17"/>
      <c r="O9" s="17"/>
    </row>
    <row r="10" spans="1:15" s="21" customFormat="1" x14ac:dyDescent="0.2">
      <c r="A10" s="15"/>
      <c r="B10" s="16"/>
      <c r="C10" s="17"/>
      <c r="D10" s="15"/>
      <c r="E10" s="15"/>
      <c r="F10" s="15"/>
      <c r="G10" s="15"/>
      <c r="H10" s="15"/>
      <c r="I10" s="15"/>
      <c r="J10" s="15"/>
      <c r="K10" s="18"/>
      <c r="L10" s="19"/>
      <c r="M10" s="20"/>
      <c r="N10" s="17"/>
      <c r="O10" s="17"/>
    </row>
    <row r="11" spans="1:15" s="21" customFormat="1" x14ac:dyDescent="0.2">
      <c r="A11" s="15"/>
      <c r="B11" s="16"/>
      <c r="C11" s="17"/>
      <c r="D11" s="15"/>
      <c r="E11" s="15"/>
      <c r="F11" s="15"/>
      <c r="G11" s="15"/>
      <c r="H11" s="15"/>
      <c r="I11" s="15"/>
      <c r="J11" s="15"/>
      <c r="K11" s="18"/>
      <c r="L11" s="19"/>
      <c r="M11" s="20"/>
      <c r="N11" s="17"/>
      <c r="O11" s="17"/>
    </row>
  </sheetData>
  <conditionalFormatting sqref="F5">
    <cfRule type="cellIs" dxfId="34" priority="1" stopIfTrue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Briar Woods</vt:lpstr>
      <vt:lpstr>Yearly</vt:lpstr>
      <vt:lpstr>playoffs</vt:lpstr>
      <vt:lpstr>Broad Run</vt:lpstr>
      <vt:lpstr>Brooke Point</vt:lpstr>
      <vt:lpstr>Chantilly</vt:lpstr>
      <vt:lpstr>Christiansburg</vt:lpstr>
      <vt:lpstr>Colonial Forge</vt:lpstr>
      <vt:lpstr>Cosby</vt:lpstr>
      <vt:lpstr>Courtland</vt:lpstr>
      <vt:lpstr>Dominion</vt:lpstr>
      <vt:lpstr>Freedom S Riding</vt:lpstr>
      <vt:lpstr>Grafton</vt:lpstr>
      <vt:lpstr>Handley</vt:lpstr>
      <vt:lpstr>Harrisonburg</vt:lpstr>
      <vt:lpstr>Hedgesville</vt:lpstr>
      <vt:lpstr>Heritage Leesburg</vt:lpstr>
      <vt:lpstr>Heritage Lynchburg</vt:lpstr>
      <vt:lpstr>L C Bird</vt:lpstr>
      <vt:lpstr>Liberty Bealeton</vt:lpstr>
      <vt:lpstr>Loudoun County</vt:lpstr>
      <vt:lpstr>Loudoun Valley</vt:lpstr>
      <vt:lpstr>Manassas Park</vt:lpstr>
      <vt:lpstr>Martinsburg</vt:lpstr>
      <vt:lpstr>Millbrook</vt:lpstr>
      <vt:lpstr>Monticello</vt:lpstr>
      <vt:lpstr>Mountain View</vt:lpstr>
      <vt:lpstr>N Stafford</vt:lpstr>
      <vt:lpstr>Orange County</vt:lpstr>
      <vt:lpstr>Park View Sterling</vt:lpstr>
      <vt:lpstr>Patriot</vt:lpstr>
      <vt:lpstr>Perry St DC</vt:lpstr>
      <vt:lpstr>Potomac Falls</vt:lpstr>
      <vt:lpstr>Potomac School</vt:lpstr>
      <vt:lpstr>Powhatan</vt:lpstr>
      <vt:lpstr>R E Lee Springfield</vt:lpstr>
      <vt:lpstr>South County</vt:lpstr>
      <vt:lpstr>South Lakes</vt:lpstr>
      <vt:lpstr>Stone Bridge</vt:lpstr>
      <vt:lpstr>Tuscarora</vt:lpstr>
      <vt:lpstr>West Potomac</vt:lpstr>
      <vt:lpstr>Westfield</vt:lpstr>
      <vt:lpstr>Woodgrove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 Baker</cp:lastModifiedBy>
  <dcterms:created xsi:type="dcterms:W3CDTF">2016-01-29T14:17:28Z</dcterms:created>
  <dcterms:modified xsi:type="dcterms:W3CDTF">2016-11-14T19:13:18Z</dcterms:modified>
</cp:coreProperties>
</file>